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Administratif_Données\Scolarite\MCC\MCC LICENCE\2026 2027\A passer CFVU juillet\"/>
    </mc:Choice>
  </mc:AlternateContent>
  <xr:revisionPtr revIDLastSave="0" documentId="8_{D1FA8B61-74F8-419A-AD61-6C7FACFC2FF1}" xr6:coauthVersionLast="47" xr6:coauthVersionMax="47" xr10:uidLastSave="{00000000-0000-0000-0000-000000000000}"/>
  <bookViews>
    <workbookView xWindow="28680" yWindow="-120" windowWidth="29040" windowHeight="15720" tabRatio="500" firstSheet="1" activeTab="4" xr2:uid="{00000000-000D-0000-FFFF-FFFF00000000}"/>
  </bookViews>
  <sheets>
    <sheet name="Feuil1" sheetId="1" state="hidden" r:id="rId1"/>
    <sheet name="1-FAQ &amp; Lexique" sheetId="2" r:id="rId2"/>
    <sheet name="4-Réorientation" sheetId="3" r:id="rId3"/>
    <sheet name="2- BC RNCP-BC Formation UHAb" sheetId="4" r:id="rId4"/>
    <sheet name="3-Maquette parcours" sheetId="5" r:id="rId5"/>
    <sheet name="5-Commentaires" sheetId="6" r:id="rId6"/>
    <sheet name="6-Indicateurs" sheetId="7" r:id="rId7"/>
  </sheets>
  <externalReferences>
    <externalReference r:id="rId8"/>
  </externalReferences>
  <definedNames>
    <definedName name="BCC">'[1]2-Référentiel UHA'!$A$3:$B$419</definedName>
    <definedName name="CommunL1L2">'3-Maquette parcours'!$D$7:$D$90</definedName>
    <definedName name="CommunMention">'3-Maquette parcours'!$D$7:$D$1048576</definedName>
    <definedName name="ECTS">'[1]3-Maquette Licence Parcours x'!$V$2:$V$1048576</definedName>
    <definedName name="NombreCollab">'3-Maquette parcours'!$AK$7:$AK$1048576</definedName>
    <definedName name="NombreExpression">'3-Maquette parcours'!$AB$7:$AB$1048576</definedName>
    <definedName name="NombreInformationnelle">'3-Maquette parcours'!$AE$7:$AE$1048576</definedName>
    <definedName name="NombreInternationale">'3-Maquette parcours'!$AH$7:$AH$1048576</definedName>
    <definedName name="NombreMTU">'3-Maquette parcours'!$AD$7:$AD$1048576</definedName>
    <definedName name="NombreNumerique">'3-Maquette parcours'!#REF!</definedName>
    <definedName name="NombreNumérique">'3-Maquette parcours'!$AG$7:$AG$868</definedName>
    <definedName name="NombreProfessionnelle">'3-Maquette parcours'!$AI$7:$AI$1048576</definedName>
    <definedName name="NombreRecherche">'3-Maquette parcours'!$AJ$7:$AJ$1048576</definedName>
    <definedName name="NombreSAC">'3-Maquette parcours'!#REF!</definedName>
    <definedName name="NombreTEDS">'3-Maquette parcours'!$AC$7:$AC$1048576</definedName>
    <definedName name="NombreVSS">'3-Maquette parcours'!$AF$7:$AF$1048576</definedName>
    <definedName name="Ressources">'[1]4-Corres. Compétences-Ressource'!$E$2:$AX$2</definedName>
    <definedName name="TotalCI">'[1]3-Maquette Licence Parcours x'!$J$5:$J$1048576</definedName>
    <definedName name="TotalCM">'[1]3-Maquette Licence Parcours x'!$K$5:$K$1048576</definedName>
    <definedName name="TotalDistanciel">'3-Maquette parcours'!$AS$7:$AS$1048576</definedName>
    <definedName name="TotalECTS">'3-Maquette parcours'!$T$7:$T$1048576</definedName>
    <definedName name="TotalECUE">'3-Maquette parcours'!$M$5:$M$1048576</definedName>
    <definedName name="TotalHeuresEns">'[1]3-Maquette Licence Parcours x'!$O$5:$O$1048576</definedName>
    <definedName name="TotalHybride">'3-Maquette parcours'!$AT$7:$AT$1048576</definedName>
    <definedName name="TotalMaquette">'3-Maquette parcours'!$AV$7:$AV$1048576</definedName>
    <definedName name="TotalProjet">'3-Maquette parcours'!$N$7:$N$1048576</definedName>
    <definedName name="TotalProjetAutonomie">'[1]3-Maquette Licence Parcours x'!$Q$5:$Q$1048576</definedName>
    <definedName name="TotalProjetEncadrement">'[1]3-Maquette Licence Parcours x'!$N$5:$N$1048576,'[1]3-Maquette Licence Parcours x'!$N$2,'[1]3-Maquette Licence Parcours x'!$G$2</definedName>
    <definedName name="TotalProjetEns">'3-Maquette parcours'!$K$7:$K$1048576</definedName>
    <definedName name="TotalStage">'[1]3-Maquette Licence Parcours x'!$S$5:$S$1048576</definedName>
    <definedName name="TotalStageEtudiant">'3-Maquette parcours'!$P$7:$P$1048576</definedName>
    <definedName name="TotalTD">'[1]3-Maquette Licence Parcours x'!$L$5:$L$1048576</definedName>
    <definedName name="TotalTP">'3-Maquette parcours'!$J$7:$J$1048576</definedName>
    <definedName name="TotalTutorat">'3-Maquette parcours'!$Q$7:$Q$1048576</definedName>
    <definedName name="TypologiePrincipale">'3-Maquette parcours'!$E$7:$E$1048576</definedName>
    <definedName name="VolumeHoraire">'[1]3-Maquette Licence Parcours x'!$O$2:$O$1048576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D55" i="7" l="1"/>
  <c r="D54" i="7"/>
  <c r="C53" i="7"/>
  <c r="C52" i="7"/>
  <c r="C51" i="7"/>
  <c r="C50" i="7"/>
  <c r="C49" i="7"/>
  <c r="C48" i="7"/>
  <c r="D47" i="7"/>
  <c r="C47" i="7"/>
  <c r="D46" i="7"/>
  <c r="C46" i="7"/>
  <c r="D45" i="7"/>
  <c r="C45" i="7"/>
  <c r="D44" i="7"/>
  <c r="C44" i="7"/>
  <c r="C43" i="7"/>
  <c r="D23" i="7"/>
  <c r="D22" i="7"/>
  <c r="E15" i="7"/>
  <c r="AS148" i="5"/>
  <c r="AA148" i="5"/>
  <c r="T148" i="5"/>
  <c r="Q148" i="5"/>
  <c r="P148" i="5"/>
  <c r="O148" i="5"/>
  <c r="N148" i="5"/>
  <c r="K148" i="5"/>
  <c r="J148" i="5"/>
  <c r="I148" i="5"/>
  <c r="H148" i="5"/>
  <c r="G148" i="5"/>
  <c r="M147" i="5"/>
  <c r="AR147" i="5" s="1"/>
  <c r="AV145" i="5"/>
  <c r="AR145" i="5"/>
  <c r="AV144" i="5"/>
  <c r="AR144" i="5"/>
  <c r="M143" i="5"/>
  <c r="AV143" i="5" s="1"/>
  <c r="AV142" i="5"/>
  <c r="AT142" i="5"/>
  <c r="AT148" i="5" s="1"/>
  <c r="M142" i="5"/>
  <c r="AV139" i="5"/>
  <c r="AV138" i="5"/>
  <c r="AV137" i="5"/>
  <c r="AV136" i="5"/>
  <c r="M135" i="5"/>
  <c r="AV135" i="5" s="1"/>
  <c r="AR133" i="5"/>
  <c r="M133" i="5"/>
  <c r="AV133" i="5" s="1"/>
  <c r="M132" i="5"/>
  <c r="AR132" i="5" s="1"/>
  <c r="M129" i="5"/>
  <c r="AR129" i="5" s="1"/>
  <c r="AV128" i="5"/>
  <c r="AT128" i="5"/>
  <c r="M128" i="5"/>
  <c r="M127" i="5"/>
  <c r="AV127" i="5" s="1"/>
  <c r="AV126" i="5"/>
  <c r="M126" i="5"/>
  <c r="AR126" i="5" s="1"/>
  <c r="AS122" i="5"/>
  <c r="AA122" i="5"/>
  <c r="T122" i="5"/>
  <c r="Q122" i="5"/>
  <c r="P122" i="5"/>
  <c r="O122" i="5"/>
  <c r="N122" i="5"/>
  <c r="N1" i="5" s="1"/>
  <c r="K122" i="5"/>
  <c r="K1" i="5" s="1"/>
  <c r="D40" i="7" s="1"/>
  <c r="J122" i="5"/>
  <c r="I122" i="5"/>
  <c r="H122" i="5"/>
  <c r="G122" i="5"/>
  <c r="AV121" i="5"/>
  <c r="AR121" i="5"/>
  <c r="AV120" i="5"/>
  <c r="AR120" i="5"/>
  <c r="AV119" i="5"/>
  <c r="AR119" i="5"/>
  <c r="M119" i="5"/>
  <c r="M118" i="5"/>
  <c r="AV118" i="5" s="1"/>
  <c r="AV117" i="5"/>
  <c r="AR117" i="5"/>
  <c r="M117" i="5"/>
  <c r="AV114" i="5"/>
  <c r="AV113" i="5"/>
  <c r="AV112" i="5"/>
  <c r="AV111" i="5"/>
  <c r="AV109" i="5"/>
  <c r="M108" i="5"/>
  <c r="AR108" i="5" s="1"/>
  <c r="AV106" i="5"/>
  <c r="AR106" i="5"/>
  <c r="M106" i="5"/>
  <c r="M105" i="5"/>
  <c r="AR105" i="5" s="1"/>
  <c r="M102" i="5"/>
  <c r="AV102" i="5" s="1"/>
  <c r="M100" i="5"/>
  <c r="AV100" i="5" s="1"/>
  <c r="M99" i="5"/>
  <c r="AV99" i="5" s="1"/>
  <c r="M98" i="5"/>
  <c r="AT98" i="5" s="1"/>
  <c r="AV96" i="5"/>
  <c r="AR96" i="5"/>
  <c r="M96" i="5"/>
  <c r="M95" i="5"/>
  <c r="AR95" i="5" s="1"/>
  <c r="AS91" i="5"/>
  <c r="AA91" i="5"/>
  <c r="T91" i="5"/>
  <c r="Q91" i="5"/>
  <c r="P91" i="5"/>
  <c r="P1" i="5" s="1"/>
  <c r="O91" i="5"/>
  <c r="N91" i="5"/>
  <c r="K91" i="5"/>
  <c r="J91" i="5"/>
  <c r="I91" i="5"/>
  <c r="H91" i="5"/>
  <c r="G91" i="5"/>
  <c r="M90" i="5"/>
  <c r="AV90" i="5" s="1"/>
  <c r="M89" i="5"/>
  <c r="AV89" i="5" s="1"/>
  <c r="M88" i="5"/>
  <c r="AV88" i="5" s="1"/>
  <c r="AV85" i="5"/>
  <c r="M85" i="5"/>
  <c r="AR85" i="5" s="1"/>
  <c r="M84" i="5"/>
  <c r="AV84" i="5" s="1"/>
  <c r="AV81" i="5"/>
  <c r="AR81" i="5"/>
  <c r="M81" i="5"/>
  <c r="M80" i="5"/>
  <c r="AV80" i="5" s="1"/>
  <c r="AV79" i="5"/>
  <c r="AR79" i="5"/>
  <c r="M79" i="5"/>
  <c r="M78" i="5"/>
  <c r="AV78" i="5" s="1"/>
  <c r="M75" i="5"/>
  <c r="AV75" i="5" s="1"/>
  <c r="M74" i="5"/>
  <c r="AV74" i="5" s="1"/>
  <c r="AV73" i="5"/>
  <c r="M73" i="5"/>
  <c r="M91" i="5" s="1"/>
  <c r="AT69" i="5"/>
  <c r="AS69" i="5"/>
  <c r="AA69" i="5"/>
  <c r="T69" i="5"/>
  <c r="Q69" i="5"/>
  <c r="P69" i="5"/>
  <c r="O69" i="5"/>
  <c r="N69" i="5"/>
  <c r="K69" i="5"/>
  <c r="J69" i="5"/>
  <c r="I69" i="5"/>
  <c r="H69" i="5"/>
  <c r="G69" i="5"/>
  <c r="M68" i="5"/>
  <c r="AR68" i="5" s="1"/>
  <c r="M67" i="5"/>
  <c r="AV67" i="5" s="1"/>
  <c r="M66" i="5"/>
  <c r="AV66" i="5" s="1"/>
  <c r="M63" i="5"/>
  <c r="AV63" i="5" s="1"/>
  <c r="AV62" i="5"/>
  <c r="AR62" i="5"/>
  <c r="M62" i="5"/>
  <c r="M59" i="5"/>
  <c r="AV59" i="5" s="1"/>
  <c r="AV58" i="5"/>
  <c r="AR58" i="5"/>
  <c r="M58" i="5"/>
  <c r="M56" i="5"/>
  <c r="AV56" i="5" s="1"/>
  <c r="M55" i="5"/>
  <c r="AV55" i="5" s="1"/>
  <c r="M52" i="5"/>
  <c r="M69" i="5" s="1"/>
  <c r="AV51" i="5"/>
  <c r="M51" i="5"/>
  <c r="AR51" i="5" s="1"/>
  <c r="AT47" i="5"/>
  <c r="AS47" i="5"/>
  <c r="AS1" i="5" s="1"/>
  <c r="AA47" i="5"/>
  <c r="T47" i="5"/>
  <c r="Q47" i="5"/>
  <c r="P47" i="5"/>
  <c r="O47" i="5"/>
  <c r="N47" i="5"/>
  <c r="K47" i="5"/>
  <c r="J47" i="5"/>
  <c r="I47" i="5"/>
  <c r="H47" i="5"/>
  <c r="G47" i="5"/>
  <c r="M46" i="5"/>
  <c r="AR46" i="5" s="1"/>
  <c r="M45" i="5"/>
  <c r="AV45" i="5" s="1"/>
  <c r="AV44" i="5"/>
  <c r="M44" i="5"/>
  <c r="AR44" i="5" s="1"/>
  <c r="M43" i="5"/>
  <c r="AV43" i="5" s="1"/>
  <c r="AV40" i="5"/>
  <c r="AR40" i="5"/>
  <c r="M40" i="5"/>
  <c r="M39" i="5"/>
  <c r="AV39" i="5" s="1"/>
  <c r="AV38" i="5"/>
  <c r="AR38" i="5"/>
  <c r="M38" i="5"/>
  <c r="AV36" i="5"/>
  <c r="AR36" i="5"/>
  <c r="AV34" i="5"/>
  <c r="AR34" i="5"/>
  <c r="M33" i="5"/>
  <c r="AR33" i="5" s="1"/>
  <c r="M32" i="5"/>
  <c r="AV32" i="5" s="1"/>
  <c r="AT27" i="5"/>
  <c r="AS27" i="5"/>
  <c r="AA27" i="5"/>
  <c r="T27" i="5"/>
  <c r="Q27" i="5"/>
  <c r="P27" i="5"/>
  <c r="O27" i="5"/>
  <c r="N27" i="5"/>
  <c r="K27" i="5"/>
  <c r="J27" i="5"/>
  <c r="J1" i="5" s="1"/>
  <c r="D41" i="7" s="1"/>
  <c r="I27" i="5"/>
  <c r="H27" i="5"/>
  <c r="G27" i="5"/>
  <c r="AV25" i="5"/>
  <c r="AR25" i="5"/>
  <c r="M25" i="5"/>
  <c r="M24" i="5"/>
  <c r="AR24" i="5" s="1"/>
  <c r="AV23" i="5"/>
  <c r="AR23" i="5"/>
  <c r="M23" i="5"/>
  <c r="AV22" i="5"/>
  <c r="M22" i="5"/>
  <c r="M21" i="5"/>
  <c r="AV21" i="5" s="1"/>
  <c r="M20" i="5"/>
  <c r="AV20" i="5" s="1"/>
  <c r="D32" i="7" s="1"/>
  <c r="S17" i="5"/>
  <c r="M17" i="5"/>
  <c r="AV17" i="5" s="1"/>
  <c r="M16" i="5"/>
  <c r="AV16" i="5" s="1"/>
  <c r="M15" i="5"/>
  <c r="AR15" i="5" s="1"/>
  <c r="AV14" i="5"/>
  <c r="AR14" i="5"/>
  <c r="M14" i="5"/>
  <c r="AV12" i="5"/>
  <c r="AR12" i="5"/>
  <c r="AV11" i="5"/>
  <c r="AR11" i="5"/>
  <c r="AV10" i="5"/>
  <c r="M10" i="5"/>
  <c r="AV9" i="5"/>
  <c r="AR9" i="5"/>
  <c r="AV8" i="5"/>
  <c r="AR8" i="5"/>
  <c r="AV7" i="5"/>
  <c r="M7" i="5"/>
  <c r="AR7" i="5" s="1"/>
  <c r="AK1" i="5"/>
  <c r="D53" i="7" s="1"/>
  <c r="AJ1" i="5"/>
  <c r="D52" i="7" s="1"/>
  <c r="AI1" i="5"/>
  <c r="D51" i="7" s="1"/>
  <c r="AH1" i="5"/>
  <c r="D50" i="7" s="1"/>
  <c r="AG1" i="5"/>
  <c r="D49" i="7" s="1"/>
  <c r="AF1" i="5"/>
  <c r="D48" i="7" s="1"/>
  <c r="AE1" i="5"/>
  <c r="AD1" i="5"/>
  <c r="AC1" i="5"/>
  <c r="AB1" i="5"/>
  <c r="D43" i="7" s="1"/>
  <c r="T1" i="5"/>
  <c r="D56" i="7" s="1"/>
  <c r="Q1" i="5"/>
  <c r="D38" i="7" s="1"/>
  <c r="D1" i="5"/>
  <c r="C71" i="1"/>
  <c r="B71" i="1"/>
  <c r="A71" i="1"/>
  <c r="C70" i="1"/>
  <c r="B70" i="1"/>
  <c r="A70" i="1"/>
  <c r="C69" i="1"/>
  <c r="B69" i="1"/>
  <c r="A69" i="1"/>
  <c r="C68" i="1"/>
  <c r="B68" i="1"/>
  <c r="A68" i="1"/>
  <c r="C67" i="1"/>
  <c r="B67" i="1"/>
  <c r="A67" i="1"/>
  <c r="C66" i="1"/>
  <c r="B66" i="1"/>
  <c r="A66" i="1"/>
  <c r="C65" i="1"/>
  <c r="B65" i="1"/>
  <c r="A65" i="1"/>
  <c r="C64" i="1"/>
  <c r="B64" i="1"/>
  <c r="A64" i="1"/>
  <c r="C63" i="1"/>
  <c r="B63" i="1"/>
  <c r="A63" i="1"/>
  <c r="C62" i="1"/>
  <c r="B62" i="1"/>
  <c r="A62" i="1"/>
  <c r="C61" i="1"/>
  <c r="B61" i="1"/>
  <c r="A61" i="1"/>
  <c r="C60" i="1"/>
  <c r="B60" i="1"/>
  <c r="A60" i="1"/>
  <c r="C59" i="1"/>
  <c r="B59" i="1"/>
  <c r="A59" i="1"/>
  <c r="C58" i="1"/>
  <c r="B58" i="1"/>
  <c r="A58" i="1"/>
  <c r="C57" i="1"/>
  <c r="B57" i="1"/>
  <c r="A57" i="1"/>
  <c r="C56" i="1"/>
  <c r="B56" i="1"/>
  <c r="A56" i="1"/>
  <c r="C55" i="1"/>
  <c r="B55" i="1"/>
  <c r="A55" i="1"/>
  <c r="C54" i="1"/>
  <c r="B54" i="1"/>
  <c r="A54" i="1"/>
  <c r="C53" i="1"/>
  <c r="B53" i="1"/>
  <c r="A53" i="1"/>
  <c r="C52" i="1"/>
  <c r="B52" i="1"/>
  <c r="A52" i="1"/>
  <c r="C51" i="1"/>
  <c r="B51" i="1"/>
  <c r="A51" i="1"/>
  <c r="C50" i="1"/>
  <c r="B50" i="1"/>
  <c r="A50" i="1"/>
  <c r="C49" i="1"/>
  <c r="B49" i="1"/>
  <c r="A49" i="1"/>
  <c r="C48" i="1"/>
  <c r="B48" i="1"/>
  <c r="A48" i="1"/>
  <c r="C47" i="1"/>
  <c r="B47" i="1"/>
  <c r="A47" i="1"/>
  <c r="C46" i="1"/>
  <c r="B46" i="1"/>
  <c r="A46" i="1"/>
  <c r="C45" i="1"/>
  <c r="B45" i="1"/>
  <c r="A45" i="1"/>
  <c r="C44" i="1"/>
  <c r="B44" i="1"/>
  <c r="A44" i="1"/>
  <c r="C43" i="1"/>
  <c r="B43" i="1"/>
  <c r="A43" i="1"/>
  <c r="C42" i="1"/>
  <c r="B42" i="1"/>
  <c r="A42" i="1"/>
  <c r="C41" i="1"/>
  <c r="B41" i="1"/>
  <c r="A41" i="1"/>
  <c r="C40" i="1"/>
  <c r="B40" i="1"/>
  <c r="A40" i="1"/>
  <c r="C39" i="1"/>
  <c r="B39" i="1"/>
  <c r="A39" i="1"/>
  <c r="C38" i="1"/>
  <c r="B38" i="1"/>
  <c r="A38" i="1"/>
  <c r="C37" i="1"/>
  <c r="B37" i="1"/>
  <c r="A37" i="1"/>
  <c r="C36" i="1"/>
  <c r="B36" i="1"/>
  <c r="A36" i="1"/>
  <c r="C35" i="1"/>
  <c r="B35" i="1"/>
  <c r="A35" i="1"/>
  <c r="C34" i="1"/>
  <c r="B34" i="1"/>
  <c r="A34" i="1"/>
  <c r="C33" i="1"/>
  <c r="B33" i="1"/>
  <c r="A33" i="1"/>
  <c r="C32" i="1"/>
  <c r="B32" i="1"/>
  <c r="A32" i="1"/>
  <c r="C31" i="1"/>
  <c r="B31" i="1"/>
  <c r="A31" i="1"/>
  <c r="C30" i="1"/>
  <c r="B30" i="1"/>
  <c r="A30" i="1"/>
  <c r="C29" i="1"/>
  <c r="B29" i="1"/>
  <c r="A29" i="1"/>
  <c r="C28" i="1"/>
  <c r="B28" i="1"/>
  <c r="A28" i="1"/>
  <c r="C27" i="1"/>
  <c r="B27" i="1"/>
  <c r="A27" i="1"/>
  <c r="C26" i="1"/>
  <c r="B26" i="1"/>
  <c r="A26" i="1"/>
  <c r="C25" i="1"/>
  <c r="B25" i="1"/>
  <c r="A25" i="1"/>
  <c r="C24" i="1"/>
  <c r="B24" i="1"/>
  <c r="A24" i="1"/>
  <c r="C23" i="1"/>
  <c r="B23" i="1"/>
  <c r="A23" i="1"/>
  <c r="C22" i="1"/>
  <c r="B22" i="1"/>
  <c r="A22" i="1"/>
  <c r="C21" i="1"/>
  <c r="B21" i="1"/>
  <c r="A21" i="1"/>
  <c r="C20" i="1"/>
  <c r="B20" i="1"/>
  <c r="A20" i="1"/>
  <c r="C19" i="1"/>
  <c r="B19" i="1"/>
  <c r="A19" i="1"/>
  <c r="C18" i="1"/>
  <c r="B18" i="1"/>
  <c r="A18" i="1"/>
  <c r="C17" i="1"/>
  <c r="B17" i="1"/>
  <c r="A17" i="1"/>
  <c r="C16" i="1"/>
  <c r="B16" i="1"/>
  <c r="A16" i="1"/>
  <c r="C15" i="1"/>
  <c r="B15" i="1"/>
  <c r="A15" i="1"/>
  <c r="C14" i="1"/>
  <c r="B14" i="1"/>
  <c r="A14" i="1"/>
  <c r="C13" i="1"/>
  <c r="B13" i="1"/>
  <c r="A13" i="1"/>
  <c r="C12" i="1"/>
  <c r="B12" i="1"/>
  <c r="A12" i="1"/>
  <c r="C11" i="1"/>
  <c r="B11" i="1"/>
  <c r="A11" i="1"/>
  <c r="C10" i="1"/>
  <c r="B10" i="1"/>
  <c r="A10" i="1"/>
  <c r="C9" i="1"/>
  <c r="B9" i="1"/>
  <c r="A9" i="1"/>
  <c r="C8" i="1"/>
  <c r="B8" i="1"/>
  <c r="A8" i="1"/>
  <c r="C7" i="1"/>
  <c r="B7" i="1"/>
  <c r="A7" i="1"/>
  <c r="C6" i="1"/>
  <c r="B6" i="1"/>
  <c r="A6" i="1"/>
  <c r="C5" i="1"/>
  <c r="B5" i="1"/>
  <c r="A5" i="1"/>
  <c r="C4" i="1"/>
  <c r="B4" i="1"/>
  <c r="A4" i="1"/>
  <c r="C3" i="1"/>
  <c r="B3" i="1"/>
  <c r="A3" i="1"/>
  <c r="C2" i="1"/>
  <c r="B2" i="1"/>
  <c r="A2" i="1"/>
  <c r="C1" i="1"/>
  <c r="B1" i="1"/>
  <c r="A1" i="1"/>
  <c r="I1" i="1" s="1"/>
  <c r="AR27" i="5" l="1"/>
  <c r="D37" i="7"/>
  <c r="D36" i="7"/>
  <c r="C15" i="7"/>
  <c r="AV91" i="5"/>
  <c r="AR32" i="5"/>
  <c r="AR47" i="5" s="1"/>
  <c r="AR67" i="5"/>
  <c r="AV129" i="5"/>
  <c r="AV148" i="5" s="1"/>
  <c r="M47" i="5"/>
  <c r="M1" i="5" s="1"/>
  <c r="AR102" i="5"/>
  <c r="AR122" i="5" s="1"/>
  <c r="AR127" i="5"/>
  <c r="AV105" i="5"/>
  <c r="AR10" i="5"/>
  <c r="AT73" i="5"/>
  <c r="AT91" i="5" s="1"/>
  <c r="AV33" i="5"/>
  <c r="AV47" i="5" s="1"/>
  <c r="AV46" i="5"/>
  <c r="D34" i="7" s="1"/>
  <c r="AR55" i="5"/>
  <c r="AV68" i="5"/>
  <c r="AV69" i="5" s="1"/>
  <c r="AR75" i="5"/>
  <c r="AR89" i="5"/>
  <c r="AV132" i="5"/>
  <c r="AV24" i="5"/>
  <c r="D30" i="7" s="1"/>
  <c r="AV95" i="5"/>
  <c r="M122" i="5"/>
  <c r="AV147" i="5"/>
  <c r="AV108" i="5"/>
  <c r="AV15" i="5"/>
  <c r="D28" i="7" s="1"/>
  <c r="AV98" i="5"/>
  <c r="AR135" i="5"/>
  <c r="AR148" i="5" s="1"/>
  <c r="M148" i="5"/>
  <c r="AR52" i="5"/>
  <c r="AR69" i="5" s="1"/>
  <c r="AR74" i="5"/>
  <c r="AR88" i="5"/>
  <c r="AV52" i="5"/>
  <c r="AR16" i="5"/>
  <c r="AR99" i="5"/>
  <c r="M27" i="5"/>
  <c r="AR39" i="5"/>
  <c r="AR59" i="5"/>
  <c r="AR80" i="5"/>
  <c r="AT118" i="5"/>
  <c r="AT100" i="5"/>
  <c r="AT122" i="5" s="1"/>
  <c r="AR56" i="5"/>
  <c r="AR78" i="5"/>
  <c r="AR90" i="5"/>
  <c r="AR43" i="5"/>
  <c r="AR63" i="5"/>
  <c r="AR84" i="5"/>
  <c r="AR143" i="5"/>
  <c r="D15" i="7" l="1"/>
  <c r="A15" i="7"/>
  <c r="D25" i="7"/>
  <c r="D33" i="7" s="1"/>
  <c r="D26" i="7"/>
  <c r="B15" i="7"/>
  <c r="AR91" i="5"/>
  <c r="D27" i="7"/>
  <c r="AV122" i="5"/>
  <c r="AV27" i="5"/>
  <c r="AV1" i="5" s="1"/>
  <c r="AT1" i="5"/>
  <c r="D39" i="7" s="1"/>
  <c r="D35" i="7" l="1"/>
  <c r="D29" i="7"/>
  <c r="D3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 inconnu</author>
  </authors>
  <commentList>
    <comment ref="A20" authorId="0" shapeId="0" xr:uid="{00000000-0006-0000-06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0" shapeId="0" xr:uid="{00000000-0006-0000-06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La formule utilisée dans ce tableau pour vérifier l’indicateur</t>
        </r>
      </text>
    </comment>
    <comment ref="C20" authorId="0" shapeId="0" xr:uid="{00000000-0006-0000-06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Les infos de la lettre de cadrage pour définir la validité de l’indicateur</t>
        </r>
      </text>
    </comment>
    <comment ref="D20" authorId="0" shapeId="0" xr:uid="{00000000-0006-0000-06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 résultat du calcul pour aider à la vérification de l’indicateur.
Reply:
    N/A indique qu’il n’y a pas de formule.</t>
        </r>
      </text>
    </comment>
    <comment ref="E20" authorId="0" shapeId="0" xr:uid="{00000000-0006-0000-06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<sst xmlns="http://schemas.openxmlformats.org/spreadsheetml/2006/main" count="1490" uniqueCount="767">
  <si>
    <t>Somme H UE Ouverte</t>
  </si>
  <si>
    <t>Ce document contient 6 onglets - Faire défiler en bas de la fenêtre Excel</t>
  </si>
  <si>
    <t>Lexique et Information : Préambule</t>
  </si>
  <si>
    <r>
      <rPr>
        <sz val="12"/>
        <color rgb="FF000000"/>
        <rFont val="Calibri (Corps)"/>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charset val="1"/>
      </rPr>
      <t>1. Lexique et information</t>
    </r>
    <r>
      <rPr>
        <sz val="12"/>
        <color rgb="FF000000"/>
        <rFont val="Calibri (Corps)"/>
        <charset val="1"/>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charset val="1"/>
      </rPr>
      <t>2. Correspondance BC RNCP/ BC UHA</t>
    </r>
    <r>
      <rPr>
        <sz val="12"/>
        <color rgb="FF000000"/>
        <rFont val="Calibri (Corps)"/>
        <charset val="1"/>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charset val="1"/>
      </rPr>
      <t>3. Maquette Parcours :</t>
    </r>
    <r>
      <rPr>
        <sz val="12"/>
        <color rgb="FF000000"/>
        <rFont val="Calibri (Corps)"/>
        <charset val="1"/>
      </rPr>
      <t xml:space="preserve"> trame de maquette adaptée aux mentions qui démarrent dans l'approche par compétences.
</t>
    </r>
    <r>
      <rPr>
        <b/>
        <sz val="12"/>
        <color rgb="FF000000"/>
        <rFont val="Calibri (Corps)"/>
        <charset val="1"/>
      </rPr>
      <t>4. Réorientation</t>
    </r>
    <r>
      <rPr>
        <sz val="12"/>
        <color rgb="FF000000"/>
        <rFont val="Calibri (Corps)"/>
        <charset val="1"/>
      </rPr>
      <t xml:space="preserve"> : décrire les dispositifs de réorientation envisagés
</t>
    </r>
    <r>
      <rPr>
        <b/>
        <sz val="12"/>
        <color rgb="FF000000"/>
        <rFont val="Calibri (Corps)"/>
        <charset val="1"/>
      </rPr>
      <t>5. Commentaires</t>
    </r>
    <r>
      <rPr>
        <sz val="12"/>
        <color rgb="FF000000"/>
        <rFont val="Calibri (Corps)"/>
        <charset val="1"/>
      </rPr>
      <t xml:space="preserve"> : si besoin, vous pouvez expliquer vos choix dans cet onglet.
</t>
    </r>
    <r>
      <rPr>
        <b/>
        <sz val="12"/>
        <color rgb="FF000000"/>
        <rFont val="Calibri (Corps)"/>
        <charset val="1"/>
      </rPr>
      <t>6. Indicateurs</t>
    </r>
    <r>
      <rPr>
        <sz val="12"/>
        <color rgb="FF000000"/>
        <rFont val="Calibri (Corps)"/>
        <charset val="1"/>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</si>
  <si>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</si>
  <si>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</si>
  <si>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</si>
  <si>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</si>
  <si>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</si>
  <si>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</si>
  <si>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rPr>
        <b/>
        <sz val="12"/>
        <color rgb="FF000000"/>
        <rFont val="Calibri (Corps)"/>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charset val="1"/>
      </rPr>
      <t xml:space="preserve">!! Des indications complémentaires sont données en entête de colonne sur la façon de les renseigner.
</t>
    </r>
    <r>
      <rPr>
        <b/>
        <sz val="12"/>
        <color rgb="FF000000"/>
        <rFont val="Calibri (Corps)"/>
        <charset val="1"/>
      </rPr>
      <t xml:space="preserve">Le passage aux BCC se fera en lien avec les fiches RNCP et avec 3 niveaux de déploiement :
- phase 1 : organiser la maquette en BCC et en UE ; </t>
    </r>
    <r>
      <rPr>
        <b/>
        <sz val="12"/>
        <color rgb="FFFF0000"/>
        <rFont val="Calibri (Corps)"/>
        <charset val="1"/>
      </rPr>
      <t xml:space="preserve">(2024)
</t>
    </r>
    <r>
      <rPr>
        <b/>
        <sz val="12"/>
        <color rgb="FF000000"/>
        <rFont val="Calibri (Corps)"/>
        <charset val="1"/>
      </rPr>
      <t xml:space="preserve">- phase 2 : développer au sein d’au moins un BCC des stratégies pédagogiques alignant les objectifs </t>
    </r>
    <r>
      <rPr>
        <b/>
        <sz val="12"/>
        <color rgb="FFFF0000"/>
        <rFont val="Calibri (Corps)"/>
        <charset val="1"/>
      </rPr>
      <t xml:space="preserve">(dès 2025)
</t>
    </r>
    <r>
      <rPr>
        <b/>
        <sz val="12"/>
        <color rgb="FF000000"/>
        <rFont val="Calibri (Corps)"/>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charset val="1"/>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</si>
  <si>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</si>
  <si>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</si>
  <si>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</si>
  <si>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2"/>
        <color rgb="FF000000"/>
        <rFont val="Calibri (Corps)"/>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charset val="1"/>
      </rPr>
      <t xml:space="preserve">pour </t>
    </r>
    <r>
      <rPr>
        <b/>
        <sz val="12"/>
        <color rgb="FF000000"/>
        <rFont val="Calibri (Corps)"/>
        <charset val="1"/>
      </rPr>
      <t xml:space="preserve">pouvoir voir comment elles ont été reformulées le cas échéant. </t>
    </r>
  </si>
  <si>
    <t xml:space="preserve">1.4 Comment calculer les volumes horaires d'enseignement ? </t>
  </si>
  <si>
    <r>
      <rPr>
        <sz val="12"/>
        <color rgb="FF000000"/>
        <rFont val="Calibri (Corps)"/>
        <charset val="1"/>
      </rPr>
      <t xml:space="preserve">Les volumes horaires de la maquette sont </t>
    </r>
    <r>
      <rPr>
        <b/>
        <sz val="12"/>
        <color rgb="FF000000"/>
        <rFont val="Calibri (Corps)"/>
        <charset val="1"/>
      </rPr>
      <t>les volumes de face à face pédagogique suivis par les étudiants.</t>
    </r>
    <r>
      <rPr>
        <sz val="12"/>
        <color rgb="FF000000"/>
        <rFont val="Calibri (Corps)"/>
        <charset val="1"/>
      </rPr>
      <t xml:space="preserve"> Ils sont calculés </t>
    </r>
    <r>
      <rPr>
        <b/>
        <sz val="12"/>
        <color rgb="FF000000"/>
        <rFont val="Calibri (Corps)"/>
        <charset val="1"/>
      </rPr>
      <t>automatiquement uniquement</t>
    </r>
    <r>
      <rPr>
        <sz val="12"/>
        <color rgb="FF000000"/>
        <rFont val="Calibri (Corps)"/>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</si>
  <si>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</si>
  <si>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</si>
  <si>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charset val="1"/>
      </rPr>
      <t>Pas moins de 1500h d'enseignement ou d'encadrement en face à face  (obligation réglementaire)</t>
    </r>
    <r>
      <rPr>
        <sz val="12"/>
        <color rgb="FF000000"/>
        <rFont val="Calibri (Corps)"/>
        <charset val="1"/>
      </rPr>
      <t xml:space="preserve">. Pas plus de 1500h sur 3 </t>
    </r>
    <r>
      <rPr>
        <sz val="12"/>
        <color rgb="FF00B050"/>
        <rFont val="Calibri (Corps)"/>
        <charset val="1"/>
      </rPr>
      <t xml:space="preserve">ans </t>
    </r>
    <r>
      <rPr>
        <sz val="12"/>
        <color rgb="FF000000"/>
        <rFont val="Calibri (Corps)"/>
        <charset val="1"/>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</si>
  <si>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</si>
  <si>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</si>
  <si>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</si>
  <si>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</si>
  <si>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</si>
  <si>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</si>
  <si>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</si>
  <si>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</si>
  <si>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</si>
  <si>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</si>
  <si>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</si>
  <si>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</si>
  <si>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</si>
  <si>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</si>
  <si>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</si>
  <si>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</si>
  <si>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charset val="1"/>
      </rPr>
      <t xml:space="preserve">Alignement pédagogique : </t>
    </r>
    <r>
      <rPr>
        <sz val="12"/>
        <color rgb="FF000000"/>
        <rFont val="Calibri (Corps)"/>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</si>
  <si>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12"/>
        <color rgb="FF000000"/>
        <rFont val="Calibri (Corps)"/>
        <charset val="1"/>
      </rPr>
      <t xml:space="preserve">Apprentissage critique (Maquette APC Niveau 2)
</t>
    </r>
    <r>
      <rPr>
        <sz val="12"/>
        <color rgb="FF000000"/>
        <rFont val="Calibri (Corps)"/>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</si>
  <si>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12"/>
        <color rgb="FF000000"/>
        <rFont val="Calibri (Corps)"/>
        <charset val="1"/>
      </rPr>
      <t xml:space="preserve">Compétence  (/ Macro-compétence)
</t>
    </r>
    <r>
      <rPr>
        <sz val="12"/>
        <color rgb="FF000000"/>
        <rFont val="Calibri (Corps)"/>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</si>
  <si>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t>Objectif d'apprentissage
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NB : L'université de Lorraine a publié une fiche pratique très claire sur la construction d'un objectif d'apprentissage. Source : https://sup.univ-lorraine.fr/files/2020/07/FC_formuler_objectifs_apprentissage.pdf</t>
  </si>
  <si>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</si>
  <si>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</si>
  <si>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</si>
  <si>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charset val="1"/>
      </rPr>
      <t>Catégories d'UE.</t>
    </r>
    <r>
      <rPr>
        <b/>
        <sz val="12"/>
        <color rgb="FF4472C4"/>
        <rFont val="Calibri (Corps)"/>
        <charset val="1"/>
      </rPr>
      <t xml:space="preserve"> Les catégories d'UE sont au coeur du référentiel de formation, visant à définir l'organisation du parcours de formation. </t>
    </r>
    <r>
      <rPr>
        <sz val="12"/>
        <color rgb="FF000000"/>
        <rFont val="Calibri (Corps)"/>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</si>
  <si>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</si>
  <si>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</si>
  <si>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</si>
  <si>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</si>
  <si>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</si>
  <si>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</si>
  <si>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</si>
  <si>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</si>
  <si>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</si>
  <si>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</si>
  <si>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</si>
  <si>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</si>
  <si>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</si>
  <si>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</si>
  <si>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</si>
  <si>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</si>
  <si>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</si>
  <si>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</si>
  <si>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</si>
  <si>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</si>
  <si>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</si>
  <si>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</si>
  <si>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</si>
  <si>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</si>
  <si>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</si>
  <si>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</si>
  <si>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</si>
  <si>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</si>
  <si>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</si>
  <si>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</si>
  <si>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</si>
  <si>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</si>
  <si>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</si>
  <si>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</si>
  <si>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12"/>
        <color rgb="FF000000"/>
        <rFont val="Calibri (Corps)"/>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</si>
  <si>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</si>
  <si>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</si>
  <si>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</si>
  <si>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</si>
  <si>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</si>
  <si>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12"/>
        <color rgb="FF000000"/>
        <rFont val="Calibri (Corps)"/>
        <charset val="1"/>
      </rPr>
      <t>Une unité d'enseignement ou UE se compose d'une activité d'apprentissage ou d'un ensemble d'activités d'apprentissage qui sont regroupées parce qu'elles poursuivent des objectifs communs.</t>
    </r>
    <r>
      <rPr>
        <b/>
        <sz val="12"/>
        <color rgb="FF000000"/>
        <rFont val="Calibri (Corps)"/>
        <charset val="1"/>
      </rPr>
      <t xml:space="preserve"> En approche par compétence, il est demandé de passer d'une logique de regroupement disciplinaire à une logique de regroupement d'enseignements au service de la même compétence (BC).</t>
    </r>
    <r>
      <rPr>
        <sz val="12"/>
        <color rgb="FF000000"/>
        <rFont val="Calibri (Corps)"/>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</si>
  <si>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</si>
  <si>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</si>
  <si>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</si>
  <si>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charset val="1"/>
      </rPr>
      <t xml:space="preserve">Correspondances Référentiel RNCP / répertoire spécifique 
</t>
    </r>
    <r>
      <rPr>
        <sz val="12"/>
        <color rgb="FF000000"/>
        <rFont val="Calibri (Corps)"/>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</si>
  <si>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</si>
  <si>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</si>
  <si>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</si>
  <si>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</si>
  <si>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</si>
  <si>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</si>
  <si>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</si>
  <si>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</si>
  <si>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</si>
  <si>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</si>
  <si>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</si>
  <si>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</si>
  <si>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</si>
  <si>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</si>
  <si>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</si>
  <si>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</si>
  <si>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</si>
  <si>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</si>
  <si>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</si>
  <si>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</si>
  <si>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</si>
  <si>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</si>
  <si>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</si>
  <si>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8"/>
        <color rgb="FF000000"/>
        <rFont val="Calibri"/>
        <family val="2"/>
        <charset val="1"/>
      </rPr>
      <t xml:space="preserve">Décrire les possibilités de réorientation dans ce parcours
</t>
    </r>
    <r>
      <rPr>
        <b/>
        <sz val="14"/>
        <color rgb="FF000000"/>
        <rFont val="Calibri (Corps)"/>
        <charset val="1"/>
      </rPr>
      <t>(Une réorientation doit être prévue en fin de L1)</t>
    </r>
  </si>
  <si>
    <t>Après la L1 de la licence Informatique, les étudiant(e)s peuvent se ré-orienter dans la L2 de la licence Mathématiques.</t>
  </si>
  <si>
    <r>
      <rPr>
        <b/>
        <sz val="11"/>
        <color rgb="FF000000"/>
        <rFont val="Calibri"/>
        <family val="2"/>
        <charset val="1"/>
      </rPr>
      <t xml:space="preserve">!! Comment renseigner ce tableau? 
3 cas :
</t>
    </r>
    <r>
      <rPr>
        <b/>
        <sz val="9"/>
        <color rgb="FF000000"/>
        <rFont val="Calibri"/>
        <family val="2"/>
        <charset val="1"/>
      </rPr>
      <t xml:space="preserve">Cas 1. Si vous n'avez pas de référentiel, renseignez uniquement la colonne </t>
    </r>
    <r>
      <rPr>
        <b/>
        <sz val="9"/>
        <color rgb="FFFF0000"/>
        <rFont val="Calibri"/>
        <family val="2"/>
        <charset val="1"/>
      </rPr>
      <t>obligatoire</t>
    </r>
    <r>
      <rPr>
        <b/>
        <sz val="9"/>
        <color rgb="FF000000"/>
        <rFont val="Calibri"/>
        <family val="2"/>
        <charset val="1"/>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9"/>
        <color rgb="FFFF0000"/>
        <rFont val="Calibri"/>
        <family val="2"/>
        <charset val="1"/>
      </rPr>
      <t>obligatoire</t>
    </r>
    <r>
      <rPr>
        <b/>
        <sz val="9"/>
        <color rgb="FF000000"/>
        <rFont val="Calibri"/>
        <family val="2"/>
        <charset val="1"/>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</si>
  <si>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 fiche RNCP RNCP24514</t>
  </si>
  <si>
    <t>BC1. Développer des applications</t>
  </si>
  <si>
    <t>BC 2. Gérer un système d’information</t>
  </si>
  <si>
    <t>BC 3. Raisonner et calculer</t>
  </si>
  <si>
    <t>BC 4. Accompagner le fonctionnement de l’entreprise (parcours MIAGE)</t>
  </si>
  <si>
    <t>BC 5. Communiquer et collaborer</t>
  </si>
  <si>
    <t>BC 6. Travailler en milieu professionnel</t>
  </si>
  <si>
    <t>Copier-coller dans tous les cas les éléments de la fiche RNCP ci-dessous.</t>
  </si>
  <si>
    <t>AC1.1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</si>
  <si>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AC 1.2 Choisir, sur des critères objectifs, les structures de données et construire les algorithmes les mieux adaptés à un problème donné.</t>
  </si>
  <si>
    <t>AC1.3 Identifier les concepts fondamentaux de complexité, calculabilité, décidabilité, vérification : apprécier la complexité et les limites de validité d’une solution.</t>
  </si>
  <si>
    <t>AC 1.4 Caractériser le rôle des tests et des preuves de correction dans le développement des logiciels et mettre en œuvre des tests élémentaires et des invariants de boucle.</t>
  </si>
  <si>
    <t>AC 1.5 Analyser et interpréter les résultats produits par l'exécution d'un programme.</t>
  </si>
  <si>
    <t>AC 1.6 Concevoir le traitement informatisé d’informations de différentes natures, telles que des données, des images et des textes.</t>
  </si>
  <si>
    <t>AC 1.7 Se servir aisément de plusieurs styles/paradigmes algorithmiques et de programmation (approches impérative, fonctionnelle, objet et multitâche) ainsi que plusieurs langages de programmation.</t>
  </si>
  <si>
    <t>AC 1.8 Expliquer et documenter la mise en œuvre d'une solution technique.</t>
  </si>
  <si>
    <t>AC2.1 Concevoir, implémenter et exploiter des bases de données.</t>
  </si>
  <si>
    <t>AC2.2 Identifier et caractériser les principaux éléments fonctionnels et l’architecture matérielle d’un ordinateur, interpréter les informations techniques fournies par les constructeurs, écrire des routines simples en langage machine.</t>
  </si>
  <si>
    <t>AC2.3 Caractériser le fonctionnement des systèmes et des réseaux, ainsi que les pratiques, outils et techniques visant à assurer la sécurité des systèmes informatiques pendant leur développement et leur utilisation.</t>
  </si>
  <si>
    <t>AC3.1 Caractériser les outils logiques et algébriques fondamentaux (théorie des langages et de la compilation, logique et raisonnement, ordres, induction) et leurs implications dans la programmation et la modélisation.</t>
  </si>
  <si>
    <t>AC3.2 Construire et rédiger une démonstration mathématique synthétique et rigoureuse.</t>
  </si>
  <si>
    <t>AC3.3 Caractériser les techniques de gestion de l’aléatoire (probabilités et statistique) et leurs rôles dans le traitement de certaines données.</t>
  </si>
  <si>
    <t>AC3.4 Utiliser un logiciel de calcul formel ou scientifique.</t>
  </si>
  <si>
    <t>AC3.5 Se servir aisément des bases de la logique pour organiser un raisonnement mathématique et rédiger de manière synthétique et rigoureuse.</t>
  </si>
  <si>
    <t>AC3.6 Traduire un problème simple en langage mathématique.</t>
  </si>
  <si>
    <t>AC3.7 Respecter les principes d’éthique, de déontologie et de responsabilité environnementale.</t>
  </si>
  <si>
    <t>AC4.1 Intervenir en informatique de gestion</t>
  </si>
  <si>
    <t>AC4.2 Connaître les fondements de la comptabilité générale</t>
  </si>
  <si>
    <t>AC4.3 Comprendre l’environnement et le fonctionnement économique et juridique des entreprises et des organisations</t>
  </si>
  <si>
    <t>ACA4.4 Mobiliser les principaux concepts de la gestion des organisations dans le cadre des analyses en gestion des systèmes d'information.</t>
  </si>
  <si>
    <t>ACA4.5 Utiliser les méthodes et techniques de la gestion courante des organisations pour préparer et mettre en œuvre des décisions des organisations.</t>
  </si>
  <si>
    <t>AC4.6 Mobiliser les principaux concepts de l'économie (micro-économie, macro-économie), pour la gestion des systèmes d'information des entreprises.</t>
  </si>
  <si>
    <t>AC5.1 Utiliser les outils numériques de référence et les règles de sécurité informatique pour acquérir, traiter, produire et diffuser de l’information ainsi que pour collaborer en interne et en externe.</t>
  </si>
  <si>
    <t>AC5.2 Identifier, sélectionner et analyser avec esprit critique diverses ressources dans son domaine de spécialité pour documenter un sujet et synthétiser ces données en vue de leur exploitation.</t>
  </si>
  <si>
    <t>AC5.3 Analyser et synthétiser des données en vue de leur exploitation.</t>
  </si>
  <si>
    <t>AC5.4 Développer une argumentation avec esprit critique.</t>
  </si>
  <si>
    <t>AC5.5 Se servir aisément des différents registres d’expression écrite et orale de la langue française.</t>
  </si>
  <si>
    <t>AC5.6 Communiquer par oral et par écrit, de façon claire et non-ambiguë, dans au moins une langue étrangère.</t>
  </si>
  <si>
    <t>AC5.7 Identifier et situer les champs professionnels potentiellement en relation avec les acquis de la mention ainsi que les parcours possibles pour y accéder.</t>
  </si>
  <si>
    <t>AC6.1 Situer son rôle et sa mission au sein d'une organisation pour s'adapter et prendre des initiatives.</t>
  </si>
  <si>
    <t>AC6.2 Identifier le processus de production, de diffusion et de valorisation des savoirs.</t>
  </si>
  <si>
    <t>AC6.3 Respecter les principes d’éthique, de déontologie et de responsabilité environnementale.</t>
  </si>
  <si>
    <t>AC6.4 Travailler en équipe autant qu’en autonomie et responsabilité au service d’un projet.</t>
  </si>
  <si>
    <t>AC6.5 Caractériser et valoriser son identité, ses compétences et son projet professionnel en fonction d’un contexte.</t>
  </si>
  <si>
    <t>AC6.6 Analyser ses actions en situation professionnelle, s’auto-évaluer pour améliorer sa pratique.</t>
  </si>
  <si>
    <t>AC6.7 Prendre du recul face à une situation.</t>
  </si>
  <si>
    <t>BC1. RNCP24514BC01 – Identification d’un questionnement au sein d’un champ disciplinaire</t>
  </si>
  <si>
    <t>C 1.1 – Caractériser les techniques de gestion de l’aléatoire (probabilités et statistique) et leurs rôles dans le traitement de certaines données.</t>
  </si>
  <si>
    <t>x</t>
  </si>
  <si>
    <t>X</t>
  </si>
  <si>
    <t>C 1.2 – Choisir, sur des critères objectifs, les structures de données et construire les algorithmes les mieux adaptés à un problème donné.</t>
  </si>
  <si>
    <t>BC2. RNCP24514BC02 – Analyse d''un questionnement en mobilisant des concepts disciplinaires</t>
  </si>
  <si>
    <t>C 2.1 – Analyser et interpréter les résultats produits par l'exécution d'un programme.</t>
  </si>
  <si>
    <t>C 2.2 – Identifier les concepts fondamentaux de complexité, calculabilité, décidabilité, vérification : apprécier la complexité et les limites de validité d’une solution.</t>
  </si>
  <si>
    <t>C 2.3 – Identifier et caractériser les principaux éléments fonctionnels et l’architecture matérielle d’un ordinateur, interpréter les informations techniques fournies par les constructeurs, écrire des routines simples en langage machine.</t>
  </si>
  <si>
    <t>C 2.4 – Caractériser le fonctionnement des systèmes et des réseaux, ainsi que les pratiques, outils et techniques visant à assurer la sécurité des systèmes informatiques pendant leur développement et leur utilisation.</t>
  </si>
  <si>
    <t>BC3. RNCP24514BC03 – Mise en œuvre de méthodes et d’outils du champ disciplinaire</t>
  </si>
  <si>
    <t>C 3.1 –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</si>
  <si>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C 3.2 – Se servir aisément de plusieurs styles/paradigmes algorithmiques et de programmation (approches impérative, fonctionnelle, objet et multitâche) ainsi que plusieurs langages de programmation.</t>
  </si>
  <si>
    <t>C 3.3 – Concevoir le traitement informatisé d’informations de différentes natures, telles que des données, des images et des textes.</t>
  </si>
  <si>
    <t>C 3.4 – Caractériser le rôle des tests et des preuves de correction dans le développement des logiciels et mettre en œuvre des tests élémentaires et des invariants de boucle.</t>
  </si>
  <si>
    <t>C 3.5 – Expliquer et documenter la mise en œuvre d'une solution technique.</t>
  </si>
  <si>
    <t>C 3.6 – Concevoir, implémenter et exploiter des bases de données.</t>
  </si>
  <si>
    <t>C 3.7 – Caractériser les outils logiques et algébriques fondamentaux (théorie des langages et de la compilation, logique et raisonnement, ordres, induction) et leurs implications dans la programmation et la modélisation.</t>
  </si>
  <si>
    <t>C 3.8 – Construire et rédiger une démonstration mathématique synthétique et rigoureuse.</t>
  </si>
  <si>
    <t>C 3.9 – Utiliser un logiciel de calcul formel ou scientifique.</t>
  </si>
  <si>
    <t>BC4. RNCP24514BC04 – Usages digitaux et numériques</t>
  </si>
  <si>
    <t>C 4.1 – Utiliser les outils numériques de référence et les règles de sécurité informatique pour acquérir, traiter, produire et diffuser de l’information ainsi que pour collaborer en interne et en externe.</t>
  </si>
  <si>
    <t>BC5. RNCP24514BC05 – Exploitation de données à des fins d’analyse</t>
  </si>
  <si>
    <t>C 5.1 – Identifier, sélectionner et analyser avec esprit critique diverses ressources dans son domaine de spécialité pour documenter un sujet et synthétiser ces données en vue de leur exploitation.</t>
  </si>
  <si>
    <t>C 5.2 – Analyser et synthétiser des données en vue de leur exploitation.</t>
  </si>
  <si>
    <t>C 5.3 – Développer une argumentation avec esprit critique.</t>
  </si>
  <si>
    <t>BC6. RNCP24514BC06 – Expression et communication écrites et orales</t>
  </si>
  <si>
    <t>C 6.1 – Se servir aisément des différents registres d’expression écrite et orale de la langue française.</t>
  </si>
  <si>
    <t>C 6.2 – Communiquer par oral et par écrit, de façon claire et non-ambiguë, dans au moins une langue étrangère.</t>
  </si>
  <si>
    <t>BC7. RNCP24514BC07 – Positionnement vis-à-vis d''un champ professionnel</t>
  </si>
  <si>
    <t>C 7.1 – Identifier et situer les champs professionnels potentiellement en relation avec les acquis de la mention ainsi que les parcours possibles pour y accéder.</t>
  </si>
  <si>
    <t>C 7.2 – Caractériser et valoriser son identité, ses compétences et son projet professionnel en fonction d’un contexte.</t>
  </si>
  <si>
    <t>C 7.3 – Identifier le processus de production, de diffusion et de valorisation des savoirs.</t>
  </si>
  <si>
    <t>BC8. RNCP24514BC08 – Action en responsabilité au sein d''une organisation professionnelle</t>
  </si>
  <si>
    <t>C 8.1 – Situer son rôle et sa mission au sein d'une organisation pour s’adapter et prendre des initiatives.</t>
  </si>
  <si>
    <t>C 8.2 – Respecter les principes d’éthique, de déontologie et de responsabilité environnementale.</t>
  </si>
  <si>
    <t>C 8.3 – Travailler en équipe et en réseau ainsi qu’en autonomie et responsabilité au service d’un projet.</t>
  </si>
  <si>
    <t>C 8.4 – Analyser ses actions en situation professionnelle, s’autoévaluer pour améliorer sa pratique.</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</si>
  <si>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</si>
  <si>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</si>
  <si>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</si>
  <si>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</si>
  <si>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</si>
  <si>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t>Contrôle Continu Intégral</t>
  </si>
  <si>
    <r>
      <rPr>
        <b/>
        <sz val="14"/>
        <color rgb="FF000000"/>
        <rFont val="Calibri"/>
        <family val="2"/>
        <charset val="1"/>
      </rPr>
      <t xml:space="preserve">Correspondance Compétences / UE 
</t>
    </r>
    <r>
      <rPr>
        <b/>
        <sz val="12"/>
        <color rgb="FF000000"/>
        <rFont val="Calibri (Corps)"/>
        <charset val="1"/>
      </rPr>
      <t xml:space="preserve">Compétences transversales réglementaires  ou stratégiques
</t>
    </r>
    <r>
      <rPr>
        <b/>
        <sz val="12"/>
        <color rgb="FFFF0000"/>
        <rFont val="Calibri (Corps)"/>
        <charset val="1"/>
      </rPr>
      <t>OBLIGATOIRE</t>
    </r>
  </si>
  <si>
    <t>Modalités pédagogiques UE/ECUE</t>
  </si>
  <si>
    <t>Total volume heure maquette
(reprise colonne M)</t>
  </si>
  <si>
    <t>Code UE</t>
  </si>
  <si>
    <t>Libellé UE</t>
  </si>
  <si>
    <t>Libellé ECUE ou SAC</t>
  </si>
  <si>
    <t>Commun Mention
(Oui/Non)</t>
  </si>
  <si>
    <t>Typologie principale</t>
  </si>
  <si>
    <t>Niveau d'acquisition visé</t>
  </si>
  <si>
    <t>Projet</t>
  </si>
  <si>
    <t>Stage</t>
  </si>
  <si>
    <t xml:space="preserve">Tutorat </t>
  </si>
  <si>
    <t>Coeff. Par ECUE</t>
  </si>
  <si>
    <t>Coeff. Par UE (idem ECTS en L, de 1 à 3 en LP)</t>
  </si>
  <si>
    <t>ECTS
OBLIGATOIRE
1=10h ENS / 25h travail étudiant
3 crédits ECTS minimum attribués au niveau de l'UE</t>
  </si>
  <si>
    <t>MCC (par ECUE ou pour toute l'UE)
Ex de libellé : écrit, oral, soutenance, portfolio, SAC, certification en ligne, …</t>
  </si>
  <si>
    <t>M3C Contrôle Continu Intégral</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</si>
  <si>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</si>
  <si>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</si>
  <si>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</si>
  <si>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</si>
  <si>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</si>
  <si>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</si>
  <si>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Dont évaluation incluse</t>
  </si>
  <si>
    <t>Total ECUE</t>
  </si>
  <si>
    <t>Nb heures autonomie étudiant</t>
  </si>
  <si>
    <t>Heures d'encadrement ENSEIGNANTS</t>
  </si>
  <si>
    <t>Durée stage en heures</t>
  </si>
  <si>
    <t>Nb total d'heures de tutorat  allouées</t>
  </si>
  <si>
    <t>Libellé du type de contrôle en toutes lettres</t>
  </si>
  <si>
    <t>Libellé du type de contrôle pour étudiants dispensés d'assiduité (si contrôle continue)</t>
  </si>
  <si>
    <t>Libellé du type de contrôle en seconde session/2e chance le cas échéant</t>
  </si>
  <si>
    <t>Note normale</t>
  </si>
  <si>
    <r>
      <rPr>
        <b/>
        <sz val="10"/>
        <rFont val="Calibri Light"/>
        <family val="2"/>
        <charset val="1"/>
      </rPr>
      <t>Note 2</t>
    </r>
    <r>
      <rPr>
        <b/>
        <vertAlign val="superscript"/>
        <sz val="10"/>
        <rFont val="Calibri Light"/>
        <family val="2"/>
        <charset val="1"/>
      </rPr>
      <t>e</t>
    </r>
    <r>
      <rPr>
        <b/>
        <sz val="10"/>
        <rFont val="Calibri Light"/>
        <family val="2"/>
        <charset val="1"/>
      </rPr>
      <t xml:space="preserve"> chance</t>
    </r>
  </si>
  <si>
    <t>Note finale</t>
  </si>
  <si>
    <t>Expression</t>
  </si>
  <si>
    <t>MTU</t>
  </si>
  <si>
    <t>Compétences informationnelles</t>
  </si>
  <si>
    <t>VSSH</t>
  </si>
  <si>
    <t>Numérique (PIX)</t>
  </si>
  <si>
    <t>Internationale</t>
  </si>
  <si>
    <t>Initiation recherche</t>
  </si>
  <si>
    <t>Développer des applications</t>
  </si>
  <si>
    <t>Gérer un système d’information</t>
  </si>
  <si>
    <t>Raisonner et calculer</t>
  </si>
  <si>
    <t>Accompagner le fonctionnement de l’entreprise</t>
  </si>
  <si>
    <t>Communiquer et collaborer</t>
  </si>
  <si>
    <t>Travailler en milieu professionnel</t>
  </si>
  <si>
    <t>Heures Présentiel</t>
  </si>
  <si>
    <t>Heures distanciel</t>
  </si>
  <si>
    <t>Heures hybrides</t>
  </si>
  <si>
    <t>Enseignements  mutualisés avec d'autres Formations ou délégués à un service interne (SIO, LC) ou externe (associations...)</t>
  </si>
  <si>
    <t>Semestre 1</t>
  </si>
  <si>
    <t>Licence /LP</t>
  </si>
  <si>
    <t>Licence et Master</t>
  </si>
  <si>
    <t>BC1 – UE1</t>
  </si>
  <si>
    <t>Choix : 1 UE parmi les deux UE indiquées</t>
  </si>
  <si>
    <t>Oui</t>
  </si>
  <si>
    <t>Socle</t>
  </si>
  <si>
    <t>Novice</t>
  </si>
  <si>
    <t>L1 Maths, EEA</t>
  </si>
  <si>
    <t>UE Informatique</t>
  </si>
  <si>
    <t>TD, écrit,
Au moins 3 évaluations</t>
  </si>
  <si>
    <t>Selon les modalités du contrat pédagogique</t>
  </si>
  <si>
    <t>Règle calcul moyenne modulée</t>
  </si>
  <si>
    <t>Info = (TD1+TD2+2*EC)/4</t>
  </si>
  <si>
    <t>Info₂ = (TD1+2*TD2+3*EC)/6</t>
  </si>
  <si>
    <t>Info_F = max(Info, Info₂)</t>
  </si>
  <si>
    <t>L1 Maths</t>
  </si>
  <si>
    <t>UE Informatique Avancée</t>
  </si>
  <si>
    <t>InfoAv = (TD1+TD2+2*EC)/4</t>
  </si>
  <si>
    <t>InfoAv₂ = (TD1+2*TD2+3*EC)/6</t>
  </si>
  <si>
    <t>InfoAv_F = max(InfoAv, InfoAv₂)</t>
  </si>
  <si>
    <t>BC1 – UE2</t>
  </si>
  <si>
    <t>UE Algorithmique et programmation 1</t>
  </si>
  <si>
    <t>TD, TP, écrit,
Au moins 4 évaluations</t>
  </si>
  <si>
    <t>AP1 = (TD+TP+2*EC)/4</t>
  </si>
  <si>
    <t>AP1₂ = (2*TD+TP+3*EC)/6</t>
  </si>
  <si>
    <t>AP1_F = max(AP1, AP1₂)</t>
  </si>
  <si>
    <t>UE Algorithmique et programmation 1 avancée</t>
  </si>
  <si>
    <t>AP1Av = (TD+TP+2*EC)/4</t>
  </si>
  <si>
    <t>AP1Av₂ = (2*TD+TP+3*EC)/6</t>
  </si>
  <si>
    <t>AP1Av_F = max(AP1Av, AP1Av₂)</t>
  </si>
  <si>
    <t>BC3 – UE3</t>
  </si>
  <si>
    <t>Analyse 1</t>
  </si>
  <si>
    <t>Remise à niveau mathématiques</t>
  </si>
  <si>
    <t>Tremplin</t>
  </si>
  <si>
    <t>Pas de note attendue, présence obligatoire</t>
  </si>
  <si>
    <t>cf. Licence Maths</t>
  </si>
  <si>
    <t>Au moins 2 examens de TD (coef 1), EC1 écrit 2h (coef 1), EC2 écrit 2h (coef 1)</t>
  </si>
  <si>
    <t>Neutralisation de la plus mauvaise note de TD</t>
  </si>
  <si>
    <t>BC3 – UE4</t>
  </si>
  <si>
    <t>Algèbre</t>
  </si>
  <si>
    <t>BC3 – UE5</t>
  </si>
  <si>
    <t>Environnement</t>
  </si>
  <si>
    <t>Transversal</t>
  </si>
  <si>
    <t>Env = (TD+EC1+EC2)/3</t>
  </si>
  <si>
    <t>Env₂ = (TD+2*EC1+3*EC2)/6</t>
  </si>
  <si>
    <t>Env_F = max(Env, Env₂)</t>
  </si>
  <si>
    <t>BC5 – UE6</t>
  </si>
  <si>
    <t>Projet Professionnel 1</t>
  </si>
  <si>
    <t>PP = (3*Anglais+OI+DN+PPP)/5</t>
  </si>
  <si>
    <t>PP_F = (3*Anglais_F+OI_F+DN_F+PPP_F)/5</t>
  </si>
  <si>
    <t>ECUE Anglais</t>
  </si>
  <si>
    <t>International</t>
  </si>
  <si>
    <t>TD,
Au moins 2 évaluations</t>
  </si>
  <si>
    <t>Anglais = moyenne notes TD</t>
  </si>
  <si>
    <t>Anglais₂ = moyenne alternative</t>
  </si>
  <si>
    <t>Anglais_F =max(Anglais, Anglais₂)</t>
  </si>
  <si>
    <t>Langues FST</t>
  </si>
  <si>
    <t>ECUE Module LC1 : découvrir les espaces et les services du LC</t>
  </si>
  <si>
    <t>Pas de note attendue</t>
  </si>
  <si>
    <t>LC</t>
  </si>
  <si>
    <t>ECUE Module LC2 : chercher de l’information</t>
  </si>
  <si>
    <t>ECUE Outils informatiques</t>
  </si>
  <si>
    <t>Examen sur Moodle</t>
  </si>
  <si>
    <t>OI = note examen Moodle</t>
  </si>
  <si>
    <t>OI₂ = OI</t>
  </si>
  <si>
    <t>OI_F = Max(OI, OI₂)</t>
  </si>
  <si>
    <t>ECUE Doc. Numériques</t>
  </si>
  <si>
    <t>TD,
Au moins 1 évaluation</t>
  </si>
  <si>
    <t>DN = examen</t>
  </si>
  <si>
    <t>DN₂ = DN</t>
  </si>
  <si>
    <t>DN_F = Max(DN, DN₂)</t>
  </si>
  <si>
    <t>ECUE PPP</t>
  </si>
  <si>
    <t>Rapport, soutenance orale</t>
  </si>
  <si>
    <t>PPP = note projet</t>
  </si>
  <si>
    <t>PPP₂ = PPP</t>
  </si>
  <si>
    <t>PPP_F =Max(PPP, PP₂)</t>
  </si>
  <si>
    <t>L1 Maths, Phys. Chim. EEA</t>
  </si>
  <si>
    <t>ECUE Violences sexistes et sexuelles et homophobes</t>
  </si>
  <si>
    <t>TOTAUX SEMESTRE  par colonne :</t>
  </si>
  <si>
    <t>Semestre 2</t>
  </si>
  <si>
    <t>Informatique appliquée</t>
  </si>
  <si>
    <t>IA = (6*AP+2*ANP+2*(ITI ou IPA))/10</t>
  </si>
  <si>
    <t>IA_F = (6*AP_F+2*ANP_F+2*(ITI_F ou IPA_F))/10</t>
  </si>
  <si>
    <t>Algorithmique et programmation 2</t>
  </si>
  <si>
    <t>écrit, TP,
Au moins 3 évaluations</t>
  </si>
  <si>
    <t>AP = (TP+2*EC1+2*EC2)/5</t>
  </si>
  <si>
    <t>AP₂ = (1,5*TP+3,5*EC1+5*EC2)/10</t>
  </si>
  <si>
    <t>AP_F = Max(AP, AP₂)</t>
  </si>
  <si>
    <t>Analyse Numérique et programmation</t>
  </si>
  <si>
    <r>
      <rPr>
        <strike/>
        <sz val="11"/>
        <color rgb="FFFF0000"/>
        <rFont val="Calibri"/>
        <family val="2"/>
        <charset val="1"/>
      </rPr>
      <t xml:space="preserve">Écrit,
</t>
    </r>
    <r>
      <rPr>
        <sz val="11"/>
        <color rgb="FFFF0000"/>
        <rFont val="Calibri"/>
        <family val="2"/>
        <charset val="1"/>
      </rPr>
      <t xml:space="preserve">Examen sur machine
</t>
    </r>
    <r>
      <rPr>
        <sz val="11"/>
        <rFont val="Calibri"/>
        <family val="2"/>
        <charset val="1"/>
      </rPr>
      <t>1 évaluation</t>
    </r>
  </si>
  <si>
    <t>ANP = EC</t>
  </si>
  <si>
    <t>ANP₂ = EC</t>
  </si>
  <si>
    <t>ANP_F = Max(ANP, ANP₂)</t>
  </si>
  <si>
    <t>Choix (1 ECUE parmi les 2 suivantes)</t>
  </si>
  <si>
    <t>Selectionner...</t>
  </si>
  <si>
    <t>Initiation aux techniques d'internet</t>
  </si>
  <si>
    <t>écrit,
1 évaluation</t>
  </si>
  <si>
    <t>ITI = EC</t>
  </si>
  <si>
    <t>ITI₂ = EC</t>
  </si>
  <si>
    <t>ITI_F = Max(ITI, ITI₂)</t>
  </si>
  <si>
    <t>OU</t>
  </si>
  <si>
    <t>Informatique appliquée avancée</t>
  </si>
  <si>
    <t>IPA = EC</t>
  </si>
  <si>
    <t>IPA₂ = EC</t>
  </si>
  <si>
    <t>IPA_F = Max(IPA, IPA₂)</t>
  </si>
  <si>
    <t>BC3 – UE2</t>
  </si>
  <si>
    <t>Analyse 2</t>
  </si>
  <si>
    <t>Méthodes de calcul en Analyse</t>
  </si>
  <si>
    <t>Fondements de l'Analyse</t>
  </si>
  <si>
    <t>Algèbre linéaire</t>
  </si>
  <si>
    <t>BC5 – UE4</t>
  </si>
  <si>
    <t>Com = (4*Allemand+ExpEcr)/5</t>
  </si>
  <si>
    <t>Com_F = (4*Allemand_F+ExpEcr_F)/5</t>
  </si>
  <si>
    <t>Langue : Allemand (*)</t>
  </si>
  <si>
    <t>Allemand = moyenne notes TD</t>
  </si>
  <si>
    <t>Allemand_2 = moyenne alternative</t>
  </si>
  <si>
    <t>Allemand_F = max(Allemand, Allemand_2)</t>
  </si>
  <si>
    <t>Techniques d'expression écrite</t>
  </si>
  <si>
    <t>écrit</t>
  </si>
  <si>
    <t>ExpEcr = EC</t>
  </si>
  <si>
    <t>ExpEcr_2 = EC</t>
  </si>
  <si>
    <t>ExpEcr_F = Max(ExpEC, ExpEC_2)</t>
  </si>
  <si>
    <t>Module LC6 : découvrir les bonnes pratiques de l'IA à l'université</t>
  </si>
  <si>
    <t>Selon modalités SCD/SIO</t>
  </si>
  <si>
    <t>SIO</t>
  </si>
  <si>
    <t>BC5 – UE5</t>
  </si>
  <si>
    <t>UE libre</t>
  </si>
  <si>
    <t>Ouvert</t>
  </si>
  <si>
    <t>Modalités définies par les responsables</t>
  </si>
  <si>
    <t xml:space="preserve"> UEL = Modalités propres</t>
  </si>
  <si>
    <t>UEL_2 = Modalités propres</t>
  </si>
  <si>
    <t>UEL_F = Max(UEL, UEL_2)</t>
  </si>
  <si>
    <t>Semestre 3</t>
  </si>
  <si>
    <t>Algorithmique et programmation</t>
  </si>
  <si>
    <t>AlgoProg = (2*Algo+PPO)/3</t>
  </si>
  <si>
    <r>
      <rPr>
        <b/>
        <strike/>
        <sz val="9"/>
        <color rgb="FFFF0000"/>
        <rFont val="Calibri"/>
        <family val="2"/>
        <charset val="1"/>
      </rPr>
      <t>AlgoProg</t>
    </r>
    <r>
      <rPr>
        <strike/>
        <sz val="9"/>
        <color rgb="FFFF0000"/>
        <rFont val="Calibri"/>
        <family val="2"/>
        <charset val="1"/>
      </rPr>
      <t>₂</t>
    </r>
    <r>
      <rPr>
        <b/>
        <strike/>
        <sz val="9"/>
        <color rgb="FFFF0000"/>
        <rFont val="Calibri"/>
        <family val="2"/>
        <charset val="1"/>
      </rPr>
      <t xml:space="preserve"> = (2,5*Algo_2+1,5*PPO_2)/4
</t>
    </r>
    <r>
      <rPr>
        <b/>
        <sz val="9"/>
        <rFont val="Calibri"/>
        <family val="2"/>
        <charset val="1"/>
      </rPr>
      <t>AlgoProg₂   = (2*Algo₂+PPO)/3</t>
    </r>
  </si>
  <si>
    <r>
      <rPr>
        <b/>
        <sz val="9"/>
        <rFont val="Calibri"/>
        <family val="2"/>
        <charset val="1"/>
      </rPr>
      <t>AlgoProg_F = max(AlgoProg, algoProg</t>
    </r>
    <r>
      <rPr>
        <sz val="9"/>
        <rFont val="Calibri"/>
        <family val="2"/>
        <charset val="1"/>
      </rPr>
      <t>₂</t>
    </r>
    <r>
      <rPr>
        <b/>
        <sz val="9"/>
        <rFont val="Calibri"/>
        <family val="2"/>
        <charset val="1"/>
      </rPr>
      <t>)</t>
    </r>
  </si>
  <si>
    <t>Algorithmique</t>
  </si>
  <si>
    <t>Intermédiaire</t>
  </si>
  <si>
    <t>écrit, deux évaluations</t>
  </si>
  <si>
    <t>Algo = (EC1+EC2)/2</t>
  </si>
  <si>
    <t>Algo₂ = (EC1+1,5*EC2)/2,5</t>
  </si>
  <si>
    <t>Algo_F = max(Algo, Algo₂)</t>
  </si>
  <si>
    <t>Programmation par objets</t>
  </si>
  <si>
    <t>écrit, une évaluation</t>
  </si>
  <si>
    <t>PPO = EC</t>
  </si>
  <si>
    <t>PPO₂ = EC</t>
  </si>
  <si>
    <t>PPO_F = max(PPO, PPO₂)</t>
  </si>
  <si>
    <t>1h30</t>
  </si>
  <si>
    <t>BC2 – UE2</t>
  </si>
  <si>
    <t>Système d’informations 1</t>
  </si>
  <si>
    <t>SI1 = (3,5*BbD+2*RD)/4,5</t>
  </si>
  <si>
    <t>SI1_F = (3,5*BbD_F+2*RD_F)/4,5</t>
  </si>
  <si>
    <t>Bases de données 1</t>
  </si>
  <si>
    <t>écrit, au moins deux évaluations</t>
  </si>
  <si>
    <t>BdD = (EC1+EC2)/2</t>
  </si>
  <si>
    <t>BdD₂ = (EC1+1,5*EC2)/2,5</t>
  </si>
  <si>
    <t>BbD_F = max(BdD, BdD₂)</t>
  </si>
  <si>
    <t>3 à 4</t>
  </si>
  <si>
    <t>Représentation des données</t>
  </si>
  <si>
    <t>RD = EC</t>
  </si>
  <si>
    <t>RD₂ = EC</t>
  </si>
  <si>
    <t>RD_F = max(RD, RD₂)</t>
  </si>
  <si>
    <t>BC2 – UE3</t>
  </si>
  <si>
    <t>Système et réseaux</t>
  </si>
  <si>
    <t>SR = (4*SE+Res)/5</t>
  </si>
  <si>
    <t>SR_F = (4*SE_F+Res_F)/5</t>
  </si>
  <si>
    <t>Système d'exploitation</t>
  </si>
  <si>
    <t>SE = (EC1+EC2)/2</t>
  </si>
  <si>
    <t>SE₂ = (EC1+1,5*EC2)/2,5</t>
  </si>
  <si>
    <t>SE_F = Max(SE, SE₂)</t>
  </si>
  <si>
    <t>Introduction aux réseaux</t>
  </si>
  <si>
    <t>Res = EC</t>
  </si>
  <si>
    <t>Res₂ = EC</t>
  </si>
  <si>
    <t>Res_F = max(Res, Res₂)</t>
  </si>
  <si>
    <t>Algèbre et géométrie</t>
  </si>
  <si>
    <t>Géométrie</t>
  </si>
  <si>
    <t>Compléments d'algèbre linéaire</t>
  </si>
  <si>
    <t>Gestion et Communication</t>
  </si>
  <si>
    <t>GestCom = (3*CE+2,7*Allemand+1,3*Tabl)/7</t>
  </si>
  <si>
    <t>GestCom_F = (3*CE_F+2,7*Allemand_F+1,3*Tabl_F)/7</t>
  </si>
  <si>
    <t>Culture d'entreprise</t>
  </si>
  <si>
    <t>note réalisation, écrit</t>
  </si>
  <si>
    <t>CE = (réalisation+EC)/2</t>
  </si>
  <si>
    <t>CE₂ = (réalisation+1,5*EC)/2,5</t>
  </si>
  <si>
    <t>CE_F = max(CE, CE₂)</t>
  </si>
  <si>
    <t>Langue : Allemand(*)</t>
  </si>
  <si>
    <t>Allemand₂ = moyenne alternative</t>
  </si>
  <si>
    <t>Allemand_F = max(Allemand, Allemand₂)</t>
  </si>
  <si>
    <t>Tableur</t>
  </si>
  <si>
    <t>écrit ou examen sur machine</t>
  </si>
  <si>
    <t>Tabl = EC</t>
  </si>
  <si>
    <t>Tabl₂ = EC</t>
  </si>
  <si>
    <t>Tabl_F = max(Tabl, Tabl₂)</t>
  </si>
  <si>
    <t>Semestre 4</t>
  </si>
  <si>
    <t>Structures de données et programmation</t>
  </si>
  <si>
    <t>SDP = (8,3*SD+2,8*projet+7*IG)/18,1</t>
  </si>
  <si>
    <t>SDP_F = (8,3*SD_F+2,8*projet+7*IG_F)/18,1</t>
  </si>
  <si>
    <t>Structures de données</t>
  </si>
  <si>
    <t>écrit (au moins deux évaluations), TD</t>
  </si>
  <si>
    <t>SD = (TD+3*EC1+3*EC2)/7</t>
  </si>
  <si>
    <t>SD_2 = (TD+3,5*EC1+4*EC2)/8,5</t>
  </si>
  <si>
    <t>SD_F = max(SD, SD_2)</t>
  </si>
  <si>
    <t>Projet (suivi : 1h/étudiant)</t>
  </si>
  <si>
    <t>projet</t>
  </si>
  <si>
    <t>Projet_2 = projet</t>
  </si>
  <si>
    <t>Projet_F = max(projet, projet_F)</t>
  </si>
  <si>
    <t>Interfaces graphiques</t>
  </si>
  <si>
    <t>écrit (au moins deux évaluations)</t>
  </si>
  <si>
    <t>IG = (EC1+EC2)/2</t>
  </si>
  <si>
    <t>IG_2 = (EC1+1,5*EC2)/2,5</t>
  </si>
  <si>
    <t>IG_F = max(IG, IG_2)</t>
  </si>
  <si>
    <t>Systèmes d’informations 2</t>
  </si>
  <si>
    <t>SI2 = (4*BbDA+GestPr+projet)/6</t>
  </si>
  <si>
    <t>SI2_F = (4*BbDA_F+GestPr_F+projet_F)/6</t>
  </si>
  <si>
    <t>Bases de données Access</t>
  </si>
  <si>
    <t>BdDA = (EC1+EC2)/2</t>
  </si>
  <si>
    <t>BdDA₂ = (EC1+1,5*EC2)/2,5</t>
  </si>
  <si>
    <t>BdDA_F = max(BdDA, BdDA₂)</t>
  </si>
  <si>
    <t>Gestion de projet</t>
  </si>
  <si>
    <t>évaluation dossier</t>
  </si>
  <si>
    <t>GestPr = dossier</t>
  </si>
  <si>
    <t>GestPr₂ = dossier</t>
  </si>
  <si>
    <t>GestPr_F = max(GestPr, GestPr₂)</t>
  </si>
  <si>
    <t>Projet = projet</t>
  </si>
  <si>
    <t>Projet₂ = projet</t>
  </si>
  <si>
    <t>Projet_F = max(Projet, Projet₂)</t>
  </si>
  <si>
    <t>BC2 – UE4</t>
  </si>
  <si>
    <t>Architecture</t>
  </si>
  <si>
    <t>Archi = (TD+2*EC1+2*EC2)/5</t>
  </si>
  <si>
    <t>Archi_2 = (TD+2,5*EC1+3*EC2)/6,5</t>
  </si>
  <si>
    <r>
      <rPr>
        <b/>
        <sz val="9"/>
        <rFont val="Calibri"/>
        <family val="2"/>
        <charset val="1"/>
      </rPr>
      <t>Archi_F = max(Archi, Archi</t>
    </r>
    <r>
      <rPr>
        <sz val="9"/>
        <rFont val="Calibri"/>
        <family val="2"/>
        <charset val="1"/>
      </rPr>
      <t>₂</t>
    </r>
    <r>
      <rPr>
        <b/>
        <sz val="9"/>
        <rFont val="Calibri"/>
        <family val="2"/>
        <charset val="1"/>
      </rPr>
      <t>)</t>
    </r>
  </si>
  <si>
    <t>Analyse des données</t>
  </si>
  <si>
    <t>ADD = (AD+PS)/2</t>
  </si>
  <si>
    <t>ADD_F = (AD_F+PS_F)/2</t>
  </si>
  <si>
    <t>Analyse de données</t>
  </si>
  <si>
    <t>AD = (EC1+EC2)/2</t>
  </si>
  <si>
    <t>AD₂ = (EC1+1,5*EC2)/2,5</t>
  </si>
  <si>
    <t>AD_F = max(AD, AD₂)</t>
  </si>
  <si>
    <t>Probabilités et statistiques</t>
  </si>
  <si>
    <t>PS = (EC1+EC2)/2</t>
  </si>
  <si>
    <t>PS₂ = (EC1+1,5*EC2)/2,5</t>
  </si>
  <si>
    <t>PS_F = max(PS, PS₂)</t>
  </si>
  <si>
    <t>Com = (Anglais+TEO)/2</t>
  </si>
  <si>
    <t>Com_F = (Anglais_F+TEO_F)/2</t>
  </si>
  <si>
    <t>Langue : anglais</t>
  </si>
  <si>
    <t>Techniques d'expression orale</t>
  </si>
  <si>
    <t>TEO = moyenne notes TD</t>
  </si>
  <si>
    <t>TEO₂ = moyenne alternative</t>
  </si>
  <si>
    <t>TEO_F = max(TEO, TEO₂)</t>
  </si>
  <si>
    <t>BC5 – UE7</t>
  </si>
  <si>
    <t>UE Libre</t>
  </si>
  <si>
    <r>
      <rPr>
        <b/>
        <sz val="9"/>
        <rFont val="Calibri"/>
        <family val="2"/>
        <charset val="1"/>
      </rPr>
      <t>UEL</t>
    </r>
    <r>
      <rPr>
        <sz val="9"/>
        <rFont val="Calibri"/>
        <family val="2"/>
        <charset val="1"/>
      </rPr>
      <t>₂</t>
    </r>
    <r>
      <rPr>
        <b/>
        <sz val="9"/>
        <rFont val="Calibri"/>
        <family val="2"/>
        <charset val="1"/>
      </rPr>
      <t xml:space="preserve"> = Modalités propres</t>
    </r>
  </si>
  <si>
    <r>
      <rPr>
        <b/>
        <sz val="9"/>
        <rFont val="Calibri"/>
        <family val="2"/>
        <charset val="1"/>
      </rPr>
      <t>UEL_F = Max(UEL, UEL</t>
    </r>
    <r>
      <rPr>
        <sz val="9"/>
        <rFont val="Calibri"/>
        <family val="2"/>
        <charset val="1"/>
      </rPr>
      <t>₂</t>
    </r>
    <r>
      <rPr>
        <b/>
        <sz val="9"/>
        <rFont val="Calibri"/>
        <family val="2"/>
        <charset val="1"/>
      </rPr>
      <t>)</t>
    </r>
  </si>
  <si>
    <t>Semestre 5</t>
  </si>
  <si>
    <t>Algorithmique et programmation,</t>
  </si>
  <si>
    <t>AlgoProg = (POO+ASR)/2</t>
  </si>
  <si>
    <t>AlgoProg_F = (POO_F+ASR_F)/2</t>
  </si>
  <si>
    <t>Programmation orientée objets</t>
  </si>
  <si>
    <t>POO = (EC1+EC2+EC3)/3</t>
  </si>
  <si>
    <t>POO₂  = (EC1+1,5*EC2+2*EC3)/4,5</t>
  </si>
  <si>
    <t>POO_F = max(POO, POO₂ )</t>
  </si>
  <si>
    <t>3 à 4h30</t>
  </si>
  <si>
    <t>Algorithmique et structures récursives</t>
  </si>
  <si>
    <t>ASR = (EC1+EC2)/2</t>
  </si>
  <si>
    <t>ASR₂  = (EC1+1,5*EC2)/2,5</t>
  </si>
  <si>
    <t>ASR_F = max(ASR, ASR₂ )</t>
  </si>
  <si>
    <t>Programmation</t>
  </si>
  <si>
    <t>Prog = (2*Qual+2*ProgWeb+projet)/5</t>
  </si>
  <si>
    <t>Prog₂ = (2*Qual₂+2,5*ProgWeb₂+1,5*projet₂)/6</t>
  </si>
  <si>
    <t>Prog = max(Prog, Prog₂)</t>
  </si>
  <si>
    <t>Qualité de programmation</t>
  </si>
  <si>
    <t>Écrit, 1 évaluation</t>
  </si>
  <si>
    <t>Qual = EC</t>
  </si>
  <si>
    <t>Qual₂  = EC</t>
  </si>
  <si>
    <t>Qual_F = max(Qual, Qual₂ )</t>
  </si>
  <si>
    <t>Projet₂  = projet</t>
  </si>
  <si>
    <t>Projet_F = max(Projet, Projet₂ )</t>
  </si>
  <si>
    <t>Programmation Web</t>
  </si>
  <si>
    <t>ProgWeb = EC</t>
  </si>
  <si>
    <t>ProgWeb₂  = EC</t>
  </si>
  <si>
    <t>ProgWeb = max(ProgWeb, ProgWeb₂)</t>
  </si>
  <si>
    <t>Conception de systèmes d'informations</t>
  </si>
  <si>
    <t>CSI = (TD+EC1+2*EC2)/4</t>
  </si>
  <si>
    <t>CSI₂ = (TD+2*EC1+3*EC2)/6</t>
  </si>
  <si>
    <t>CSI_F = Max(CSI, CSI₂)</t>
  </si>
  <si>
    <t>Optimisation des calculs</t>
  </si>
  <si>
    <t>Opt = (IA+AlgPar)/2</t>
  </si>
  <si>
    <t>Opt_F = (IA_F+AlgPar_F)/2</t>
  </si>
  <si>
    <t>Intelligence artificielle</t>
  </si>
  <si>
    <t>IA = (TD1+TD2)/2</t>
  </si>
  <si>
    <t>IA₂ = (TD1+1,5*TD2)/2,5</t>
  </si>
  <si>
    <t>IA_F = Max(IA, IA₂)</t>
  </si>
  <si>
    <t>Algorithmique parallèle</t>
  </si>
  <si>
    <t>Non</t>
  </si>
  <si>
    <t>AlgPar = (TD1+TD2)/2</t>
  </si>
  <si>
    <t>AlgPar₂ = (TD1+1,5*TD2)/2,5</t>
  </si>
  <si>
    <t>AlgPar_F = Max(AlgPar, AlgPar₂)</t>
  </si>
  <si>
    <t>Informatique et gestion</t>
  </si>
  <si>
    <t>InfoGest = (3*RO+2,5*(Gest ou 2CLE))/5,5</t>
  </si>
  <si>
    <t>InfoGest_F = (3*RO_F+2,5*(Gest_F ou 2CLE_F))/5,5</t>
  </si>
  <si>
    <t>Recherche opérationnelle</t>
  </si>
  <si>
    <t>écrit,
2 évaluations</t>
  </si>
  <si>
    <t>RO = (EC1+EC2)/2</t>
  </si>
  <si>
    <t>RO₂ = (EC1+1,5*EC2)/2,5</t>
  </si>
  <si>
    <t>RO_F = Max(RO, RO₂)</t>
  </si>
  <si>
    <t>Choix : 2 Ecue de gestion ou Ecue 2CLE</t>
  </si>
  <si>
    <t>Gest = (1,7*EE+0,8*MCE)/2,5</t>
  </si>
  <si>
    <t>Gest₂ = (3*EE₂+MCE₂)/4</t>
  </si>
  <si>
    <t>Gest_F = Max(Gest, Gest₂)</t>
  </si>
  <si>
    <t>Économie d'entreprise</t>
  </si>
  <si>
    <t>EE = EC</t>
  </si>
  <si>
    <t>EE₂ = EC</t>
  </si>
  <si>
    <t>EE_F = Max(EC, EC₂)</t>
  </si>
  <si>
    <t>L3 MIAGE</t>
  </si>
  <si>
    <t>Modèle comptable de l'entreprise</t>
  </si>
  <si>
    <t>MCE = EC</t>
  </si>
  <si>
    <t>MCE₂ = EC</t>
  </si>
  <si>
    <t>MCE_F =  Max(MCE, MCE₂)</t>
  </si>
  <si>
    <t>2CLE (concept. créative &amp; libre en électronique)</t>
  </si>
  <si>
    <t>Note réalisations</t>
  </si>
  <si>
    <t>2CLE = cf. L3 Licence EEEA</t>
  </si>
  <si>
    <t>2CLE₂ = cf. L3 Licence EEEA</t>
  </si>
  <si>
    <t>2CLE_F = cf. L3 Licence EEEA</t>
  </si>
  <si>
    <t>L3 EEA</t>
  </si>
  <si>
    <t>Techniques d'expression</t>
  </si>
  <si>
    <t>TE = (TRC+2*Anglais+2*Allemand)/5</t>
  </si>
  <si>
    <t>TE_F = (TRC_F+2*Anglais_F+2*Allemand_F)/5</t>
  </si>
  <si>
    <t>Techniques de recherche de stage</t>
  </si>
  <si>
    <t>TD, rendus,
Au moins 2 évaluations</t>
  </si>
  <si>
    <t>TRC = moyenne notes TD</t>
  </si>
  <si>
    <t>TRC₂ = moyenne notes TD</t>
  </si>
  <si>
    <t>TRC_F = Max(TRC, TRC₂)</t>
  </si>
  <si>
    <t>Anglais</t>
  </si>
  <si>
    <t>Anglais₂ = moyenne alternative notes TD</t>
  </si>
  <si>
    <t>Anglais_F = Max(Anglais, Anglais₂)</t>
  </si>
  <si>
    <t>1 ECUE au choix parmi les deux suivantes</t>
  </si>
  <si>
    <t>Allemand₂ = moyenne alternative notes TD</t>
  </si>
  <si>
    <t>Allemand_F = Max(Allemand, Allemand₂)</t>
  </si>
  <si>
    <t>Allemand</t>
  </si>
  <si>
    <t>Allemand débutant</t>
  </si>
  <si>
    <t>Semestre 6</t>
  </si>
  <si>
    <t>Développement internet</t>
  </si>
  <si>
    <t>DI = (2*DSW+Res+1,5*Java+1,5*PS)/6</t>
  </si>
  <si>
    <t>DI_F = (2*DSW_F+Res+1,5*Java+1,5*PS)/6</t>
  </si>
  <si>
    <t>Développement de sites web dynamiques</t>
  </si>
  <si>
    <t>DSW = (EC1+EC2)/2</t>
  </si>
  <si>
    <t>DSW₂ = (EC1+1,5*EC2)/2,5</t>
  </si>
  <si>
    <t>DSW_F = Max(DSW, DSW₂)</t>
  </si>
  <si>
    <t>Réseaux</t>
  </si>
  <si>
    <t>Res_F = Max(Res, Res₂)</t>
  </si>
  <si>
    <t>Java</t>
  </si>
  <si>
    <t>TD, examen sur machine,
Au moins 2 évaluations</t>
  </si>
  <si>
    <t>Java = (TD+3*EC)/4</t>
  </si>
  <si>
    <t>Java₂ = (TD+5*EC)/6</t>
  </si>
  <si>
    <t>Java_F = Max(Java, Java₂)</t>
  </si>
  <si>
    <r>
      <rPr>
        <b/>
        <strike/>
        <sz val="8"/>
        <color rgb="FFFF0000"/>
        <rFont val="Calibri Light"/>
        <family val="2"/>
        <charset val="1"/>
      </rPr>
      <t xml:space="preserve">2
</t>
    </r>
    <r>
      <rPr>
        <b/>
        <sz val="8"/>
        <color rgb="FFFF0000"/>
        <rFont val="Calibri Light"/>
        <family val="2"/>
        <charset val="1"/>
      </rPr>
      <t>1h30</t>
    </r>
  </si>
  <si>
    <t>Programmation smartphone</t>
  </si>
  <si>
    <t>Examen sur machine,
1 évaluation</t>
  </si>
  <si>
    <t>PS = EC</t>
  </si>
  <si>
    <t>PS₂ = EC</t>
  </si>
  <si>
    <t>PS_F = Max(PS, PS₂)</t>
  </si>
  <si>
    <t>Graphes</t>
  </si>
  <si>
    <t>Gr = (3*GA+Prj)/4</t>
  </si>
  <si>
    <t>Gr_F = (3*GA_F+Prj_F)/4</t>
  </si>
  <si>
    <t>Graphes Algo</t>
  </si>
  <si>
    <t>GA = (EC1+EC2)/2</t>
  </si>
  <si>
    <t>GA₂ = (EC1+1,5*EC2)/2,5</t>
  </si>
  <si>
    <t>GA_F = Max(GA, GA₂)</t>
  </si>
  <si>
    <t>Projet (suivi : 1h td/étudiant)</t>
  </si>
  <si>
    <t>Note projet</t>
  </si>
  <si>
    <t>Prj = note projet</t>
  </si>
  <si>
    <t>Prj₂ = note projet</t>
  </si>
  <si>
    <t>Prj_F = Max(Prj, Prj₂)</t>
  </si>
  <si>
    <t>Applications de l’informatique</t>
  </si>
  <si>
    <t>AI = (ATI + (Aut ou TFC))/2</t>
  </si>
  <si>
    <t>AI_F = (ATI_F + (Aut_F ou TFC_F))/2</t>
  </si>
  <si>
    <r>
      <rPr>
        <strike/>
        <sz val="11"/>
        <color rgb="FFFF0000"/>
        <rFont val="Calibri"/>
        <family val="2"/>
        <charset val="1"/>
      </rPr>
      <t xml:space="preserve">Analyse et traitement d'images
</t>
    </r>
    <r>
      <rPr>
        <sz val="11"/>
        <color rgb="FFFF0000"/>
        <rFont val="Calibri"/>
        <family val="2"/>
        <charset val="1"/>
      </rPr>
      <t>Automates</t>
    </r>
  </si>
  <si>
    <t>Aut = (EC1+EC2)/2</t>
  </si>
  <si>
    <t>Aut₂ = (EC1+1,5*EC2)/2,5</t>
  </si>
  <si>
    <t>Aut_F = Max(Aut, Aut₂)</t>
  </si>
  <si>
    <t>Choix : 1 ECUE parmi les 2 suivantes</t>
  </si>
  <si>
    <r>
      <rPr>
        <strike/>
        <sz val="11"/>
        <color rgb="FFFF0000"/>
        <rFont val="Calibri"/>
        <family val="2"/>
        <charset val="1"/>
      </rPr>
      <t xml:space="preserve">Automates
</t>
    </r>
    <r>
      <rPr>
        <sz val="11"/>
        <color rgb="FFFF0000"/>
        <rFont val="Calibri"/>
        <family val="2"/>
        <charset val="1"/>
      </rPr>
      <t>Analyse et traitement d'images</t>
    </r>
  </si>
  <si>
    <t>ATI = (EC1+EC2)/2</t>
  </si>
  <si>
    <t>ATI₂ = (EC1+1,5*EC2)/2,5</t>
  </si>
  <si>
    <t>ATI_F = Max(ATI, ATI₂)</t>
  </si>
  <si>
    <r>
      <rPr>
        <sz val="11"/>
        <rFont val="Calibri"/>
        <family val="2"/>
        <charset val="1"/>
      </rPr>
      <t xml:space="preserve">Techniques financières et comptables
</t>
    </r>
    <r>
      <rPr>
        <sz val="11"/>
        <color rgb="FFFF0000"/>
        <rFont val="Calibri"/>
        <family val="2"/>
        <charset val="1"/>
      </rPr>
      <t>(uniquement pour ceux qui ont suivi économie d’entreprise et modèle comptable de l’entreprise au S5)</t>
    </r>
  </si>
  <si>
    <t>TFC = (EC1+EC2)/2</t>
  </si>
  <si>
    <t>TFC₂ = (EC1+1,5*EC2)/2,5</t>
  </si>
  <si>
    <t>TFC_F = Max(TFC, TFC₂)</t>
  </si>
  <si>
    <t>Com = (Anglais + Allemand)/2</t>
  </si>
  <si>
    <t>Com_F = (Anglais_F + Allemand_F)/2</t>
  </si>
  <si>
    <t>BC6 – UE6</t>
  </si>
  <si>
    <t>280 à 595</t>
  </si>
  <si>
    <t>Note de stage</t>
  </si>
  <si>
    <t>Report</t>
  </si>
  <si>
    <t>Note stage</t>
  </si>
  <si>
    <t>Note stage (report)</t>
  </si>
  <si>
    <t>Commentaires</t>
  </si>
  <si>
    <t>En L2 et L3, les séances de TP sont des TP sur machine encadrés par un seul enseignant et donc comptabilisées pour les enseignants comme des TD.</t>
  </si>
  <si>
    <t xml:space="preserve">
Allemand Semestre 3 : 8 heures (non comptabilisées dans la maquette) sont prévues en plus pour les étudiant(e)s qui n’ont jamais fait d’allemand.</t>
  </si>
  <si>
    <t xml:space="preserve">UE à choix :
Il y a des UE à choix qui ont le même nombre d’heures total mais pas forcément la même répartition cours/TD/TP. Les totaux des nombres d’heures total seront corrects, en revanche les totaux des heures de cours/TD/TP seront incorrects car ils compteront les totaux des UE du choix alors qu’une seule sera effectivement suivie. </t>
  </si>
  <si>
    <t>Projets :
– note projet : note qui comprend au moins une note de rapport écrit et une note de soutenance orale et qui peut inclure d'autres évaluations.
– en cas d'absence prolongée justifiée exceptionnelle (motif lié à la maladie, à un accident, à la grossesse, à la paternité), l'enseignant responsable peut proposer une validation alternative par projet de substitution ou par épreuve écrite et/ou orale de substitution. Les autres cas d'absence entraîneront un défaillant.
– les projets sont rémunérés pour les enseignant(e)s suivant le référentiel de l’UHA : 1 h TD par étudiant(e)</t>
  </si>
  <si>
    <t>Stage :
– La note de stage contient une note de rapport écrit, une note de soutenance orale et une note de jury.
– Dans le cas exceptionnel (motif lié à la maladie, à un accident, à la grossesse, à la paternité ou à l'adoption) où l'étudiant n'a pas trouvé de stage, une validation est possible par un projet de substitution. Dans ce cas l'intitulé de l'UE, « UE STAGE », sera remplacé par l'intitulé « UE PROJET DE SUBSTITUTION AU STAGE ».
– En cas d'interruption du stage (motif lié à la maladie, à un accident, à la grossesse, à la paternité, à l'adoption ou, en accord avec l'établissement, en cas de non-respect des stipulations pédagogiques de la convention ou en cas de rupture de la convention à l'initiative de l'organisme d'accueil), les enseignants responsables peuvent proposer une validation alternative par :
  – report de tout ou partie de la fin de la période de stage en accord avec l'organisme d'accueil sur l'année universitaire en cours ;
  – projet de substitution ;
  – épreuve écrite et/ou orale de substitution.
– Une non remise injustifiée du rapport de stage et/ou une absence injustifiée à la soutenance de stage entraîneront un stage défaillant.</t>
  </si>
  <si>
    <t>Compensation et redoublement :
– Conformément à l’arrêté Licence, la compensation entre UE ne se fait qu’entre UE d’un même bloc de connaissances et de compétences
– Le jury de semestre reste souverain pour appliquer au cas par cas s’il le souhaite la compensation semestrielle (si elle s’applique) et le jury d’année reste souverain pour appliquer au cas par cas s’il le souhaite la compensation annuelle (si elle s’applique, entre les semestres S1 et S2, ou S3 et S4, ou S5 et S6)
– Conformément à l’arrêté Licence, les notes des ECUE des UE non acquises ne sont pas conservées d'une année à l'autre dans le cas d'un redoublement.</t>
  </si>
  <si>
    <t>Divers :
– Semestre 1, PPP (Projet Professionnel Personnel) : l'absence injustifiée entraîne un ajournement à l'UE Projet Professionnel quelle que soit la note</t>
  </si>
  <si>
    <r>
      <rPr>
        <sz val="16"/>
        <color rgb="FF000000"/>
        <rFont val="Calibri"/>
        <family val="2"/>
        <charset val="1"/>
      </rPr>
      <t>Explication 2</t>
    </r>
    <r>
      <rPr>
        <vertAlign val="superscript"/>
        <sz val="16"/>
        <color rgb="FF000000"/>
        <rFont val="Calibri"/>
        <family val="2"/>
        <charset val="1"/>
      </rPr>
      <t>e</t>
    </r>
    <r>
      <rPr>
        <sz val="16"/>
        <color rgb="FF000000"/>
        <rFont val="Calibri"/>
        <family val="2"/>
        <charset val="1"/>
      </rPr>
      <t xml:space="preserve"> chance : sont indiquées pour les ECUE/UE : la note normale, la note de 2</t>
    </r>
    <r>
      <rPr>
        <vertAlign val="superscript"/>
        <sz val="16"/>
        <color rgb="FF000000"/>
        <rFont val="Calibri"/>
        <family val="2"/>
        <charset val="1"/>
      </rPr>
      <t>e</t>
    </r>
    <r>
      <rPr>
        <sz val="16"/>
        <color rgb="FF000000"/>
        <rFont val="Calibri"/>
        <family val="2"/>
        <charset val="1"/>
      </rPr>
      <t xml:space="preserve"> chance et la note finale qui figurera sur le bulletin de notes qui est en général le maximum de la note normale et de la note de 2</t>
    </r>
    <r>
      <rPr>
        <vertAlign val="superscript"/>
        <sz val="16"/>
        <color rgb="FF000000"/>
        <rFont val="Calibri"/>
        <family val="2"/>
        <charset val="1"/>
      </rPr>
      <t>e</t>
    </r>
    <r>
      <rPr>
        <sz val="16"/>
        <color rgb="FF000000"/>
        <rFont val="Calibri"/>
        <family val="2"/>
        <charset val="1"/>
      </rPr>
      <t xml:space="preserve"> chance.</t>
    </r>
  </si>
  <si>
    <t>Licence / Licence professionnelle / Master</t>
  </si>
  <si>
    <t xml:space="preserve">Maquette pédagogique de formation pour l'accréditation 2024-2028 </t>
  </si>
  <si>
    <t xml:space="preserve">Mention : </t>
  </si>
  <si>
    <t>Informatique</t>
  </si>
  <si>
    <t>Parcours :</t>
  </si>
  <si>
    <t xml:space="preserve">Référent Parcours Etudiant : </t>
  </si>
  <si>
    <t>Stéphane Rivière ?</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</si>
  <si>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</si>
  <si>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</si>
  <si>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</si>
  <si>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</si>
  <si>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</si>
  <si>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</si>
  <si>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</si>
  <si>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</si>
  <si>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</si>
  <si>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</si>
  <si>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</si>
  <si>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</si>
  <si>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</si>
  <si>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</si>
  <si>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</si>
  <si>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</si>
  <si>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</si>
  <si>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</si>
  <si>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</si>
  <si>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</si>
  <si>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</si>
  <si>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</si>
  <si>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</si>
  <si>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</si>
  <si>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</si>
  <si>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M)</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</si>
  <si>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</si>
  <si>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</si>
  <si>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</si>
  <si>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</si>
  <si>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</si>
  <si>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</si>
  <si>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</si>
  <si>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</si>
  <si>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</si>
  <si>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</si>
  <si>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</si>
  <si>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</si>
  <si>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</si>
  <si>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</si>
  <si>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</si>
  <si>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</si>
  <si>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</si>
  <si>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</si>
  <si>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</si>
  <si>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</si>
  <si>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</si>
  <si>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</si>
  <si>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</si>
  <si>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</si>
  <si>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</si>
  <si>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</si>
  <si>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</si>
  <si>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</si>
  <si>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</si>
  <si>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</si>
  <si>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</si>
  <si>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</si>
  <si>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</si>
  <si>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</si>
  <si>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</si>
  <si>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</si>
  <si>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</si>
  <si>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</si>
  <si>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</si>
  <si>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</si>
  <si>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</si>
  <si>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</si>
  <si>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</si>
  <si>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</si>
  <si>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</si>
  <si>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</si>
  <si>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</si>
  <si>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C et/ou U)</t>
  </si>
  <si>
    <t>Au moins 1 SAC/an à partir de 2025; 3 SAC en 2028</t>
  </si>
  <si>
    <r>
      <rPr>
        <sz val="12"/>
        <color rgb="FF000000"/>
        <rFont val="Calibri"/>
        <family val="2"/>
        <charset val="1"/>
      </rPr>
      <t xml:space="preserve">Compétences transversales présentes (Licence + </t>
    </r>
    <r>
      <rPr>
        <sz val="12"/>
        <color rgb="FFFF0000"/>
        <rFont val="Calibri"/>
        <family val="2"/>
        <charset val="1"/>
      </rPr>
      <t>Licence Pro</t>
    </r>
    <r>
      <rPr>
        <sz val="12"/>
        <color rgb="FF000000"/>
        <rFont val="Calibri"/>
        <family val="2"/>
        <charset val="1"/>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</si>
  <si>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</si>
  <si>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</si>
  <si>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</si>
  <si>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</si>
  <si>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</si>
  <si>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</si>
  <si>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</si>
  <si>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</si>
  <si>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</si>
  <si>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</si>
  <si>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</si>
  <si>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</si>
  <si>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T :
</t>
    </r>
    <r>
      <rPr>
        <sz val="11"/>
        <color rgb="FF000000"/>
        <rFont val="Calibri"/>
        <family val="2"/>
        <charset val="1"/>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</si>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</sst>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quot; ECUE&quot;"/>
    <numFmt numFmtId="165" formatCode="0\%"/>
  </numFmts>
  <fonts count="74">
    <font>
      <sz val="11"/>
      <color rgb="FF000000"/>
      <name val="Calibri"/>
      <charset val="1"/>
    </font>
    <font>
      <b/>
      <sz val="11"/>
      <color rgb="FF000000"/>
      <name val="Calibri"/>
      <family val="2"/>
      <charset val="1"/>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sz val="12"/>
      <color rgb="FF000000"/>
      <name val="Calibri (Corps)"/>
      <charset val="1"/>
    </font>
    <font>
      <b/>
      <sz val="12"/>
      <color rgb="FFFF0000"/>
      <name val="Calibri (Corps)"/>
      <charset val="1"/>
    </font>
    <font>
      <sz val="16"/>
      <color rgb="FF2F75B5"/>
      <name val="Calibri"/>
      <family val="2"/>
      <charset val="1"/>
    </font>
    <font>
      <b/>
      <sz val="12"/>
      <color rgb="FF000000"/>
      <name val="Calibri (Corps)"/>
      <charset val="1"/>
    </font>
    <font>
      <sz val="10"/>
      <color rgb="FF000000"/>
      <name val="Calibri"/>
      <family val="2"/>
      <charset val="1"/>
    </font>
    <font>
      <sz val="8"/>
      <color rgb="FF000000"/>
      <name val="Calibri"/>
      <family val="2"/>
      <charset val="1"/>
    </font>
    <font>
      <sz val="12"/>
      <name val="Calibri (Corps)"/>
      <charset val="1"/>
    </font>
    <font>
      <sz val="12"/>
      <color rgb="FF2F75B5"/>
      <name val="Calibri (Corps)"/>
      <charset val="1"/>
    </font>
    <font>
      <b/>
      <sz val="12"/>
      <color rgb="FF4472C4"/>
      <name val="Calibri (Corps)"/>
      <charset val="1"/>
    </font>
    <font>
      <b/>
      <strike/>
      <sz val="12"/>
      <color rgb="FF000000"/>
      <name val="Calibri (Corps)"/>
      <charset val="1"/>
    </font>
    <font>
      <b/>
      <u val="double"/>
      <sz val="12"/>
      <color rgb="FF000000"/>
      <name val="Calibri (Corps)"/>
      <charset val="1"/>
    </font>
    <font>
      <sz val="12"/>
      <color rgb="FF00B050"/>
      <name val="Calibri (Corps)"/>
      <charset val="1"/>
    </font>
    <font>
      <b/>
      <sz val="10"/>
      <color rgb="FF4472C4"/>
      <name val="Calibri"/>
      <family val="2"/>
      <charset val="1"/>
    </font>
    <font>
      <sz val="8"/>
      <color rgb="FF2F75B5"/>
      <name val="Calibri"/>
      <family val="2"/>
      <charset val="1"/>
    </font>
    <font>
      <b/>
      <sz val="12"/>
      <name val="Calibri (Corps)"/>
      <charset val="1"/>
    </font>
    <font>
      <b/>
      <sz val="8"/>
      <name val="Calibri"/>
      <family val="2"/>
      <charset val="1"/>
    </font>
    <font>
      <b/>
      <sz val="8"/>
      <color rgb="FF000000"/>
      <name val="Calibri"/>
      <family val="2"/>
      <charset val="1"/>
    </font>
    <font>
      <u/>
      <sz val="8"/>
      <color rgb="FF0563C1"/>
      <name val="Calibri"/>
      <family val="2"/>
      <charset val="1"/>
    </font>
    <font>
      <u/>
      <sz val="12"/>
      <color rgb="FF0563C1"/>
      <name val="Calibri (Corps)"/>
      <charset val="1"/>
    </font>
    <font>
      <sz val="12"/>
      <color rgb="FF305496"/>
      <name val="Calibri (Corps)"/>
      <charset val="1"/>
    </font>
    <font>
      <b/>
      <sz val="18"/>
      <color rgb="FF000000"/>
      <name val="Calibri"/>
      <family val="2"/>
      <charset val="1"/>
    </font>
    <font>
      <b/>
      <sz val="14"/>
      <color rgb="FF000000"/>
      <name val="Calibri (Corps)"/>
      <charset val="1"/>
    </font>
    <font>
      <sz val="11"/>
      <name val="Calibri"/>
      <family val="2"/>
      <charset val="1"/>
    </font>
    <font>
      <b/>
      <sz val="9"/>
      <color rgb="FF000000"/>
      <name val="Calibri"/>
      <family val="2"/>
      <charset val="1"/>
    </font>
    <font>
      <b/>
      <sz val="9"/>
      <color rgb="FFFF0000"/>
      <name val="Calibri"/>
      <family val="2"/>
      <charset val="1"/>
    </font>
    <font>
      <b/>
      <sz val="11"/>
      <name val="Calibri"/>
      <family val="2"/>
      <charset val="1"/>
    </font>
    <font>
      <b/>
      <sz val="10"/>
      <color rgb="FFFF0000"/>
      <name val="Calibri"/>
      <family val="2"/>
      <charset val="1"/>
    </font>
    <font>
      <sz val="11"/>
      <color rgb="FFFF0000"/>
      <name val="Calibri"/>
      <family val="2"/>
      <charset val="1"/>
    </font>
    <font>
      <sz val="8"/>
      <name val="Calibri"/>
      <family val="2"/>
      <charset val="1"/>
    </font>
    <font>
      <b/>
      <sz val="12"/>
      <name val="Calibri"/>
      <family val="2"/>
      <charset val="1"/>
    </font>
    <font>
      <b/>
      <sz val="16"/>
      <name val="Calibri"/>
      <family val="2"/>
      <charset val="1"/>
    </font>
    <font>
      <b/>
      <sz val="10"/>
      <name val="Calibri"/>
      <family val="2"/>
      <charset val="1"/>
    </font>
    <font>
      <b/>
      <sz val="14"/>
      <color rgb="FF000000"/>
      <name val="Calibri"/>
      <family val="2"/>
      <charset val="1"/>
    </font>
    <font>
      <b/>
      <sz val="12"/>
      <color rgb="FFFFFFFF"/>
      <name val="Calibri Light"/>
      <family val="2"/>
      <charset val="1"/>
    </font>
    <font>
      <b/>
      <sz val="10"/>
      <name val="Calibri Light"/>
      <family val="2"/>
      <charset val="1"/>
    </font>
    <font>
      <b/>
      <vertAlign val="superscript"/>
      <sz val="10"/>
      <name val="Calibri Light"/>
      <family val="2"/>
      <charset val="1"/>
    </font>
    <font>
      <sz val="10"/>
      <name val="Calibri Light"/>
      <family val="2"/>
      <charset val="1"/>
    </font>
    <font>
      <b/>
      <sz val="8"/>
      <color rgb="FF000000"/>
      <name val="Calibri Light"/>
      <family val="2"/>
      <charset val="1"/>
    </font>
    <font>
      <b/>
      <sz val="14"/>
      <name val="Calibri"/>
      <family val="2"/>
      <charset val="1"/>
    </font>
    <font>
      <b/>
      <sz val="11"/>
      <name val="Consolas"/>
      <family val="3"/>
      <charset val="1"/>
    </font>
    <font>
      <sz val="11"/>
      <name val="Calibri Light"/>
      <family val="2"/>
      <charset val="1"/>
    </font>
    <font>
      <sz val="9"/>
      <name val="Calibri"/>
      <family val="2"/>
      <charset val="1"/>
    </font>
    <font>
      <b/>
      <sz val="8"/>
      <name val="Calibri Light"/>
      <family val="2"/>
      <charset val="1"/>
    </font>
    <font>
      <sz val="10"/>
      <name val="Calibri"/>
      <family val="2"/>
      <charset val="1"/>
    </font>
    <font>
      <sz val="11"/>
      <color rgb="FF000000"/>
      <name val="Calibri Light"/>
      <family val="2"/>
      <charset val="1"/>
    </font>
    <font>
      <b/>
      <sz val="8"/>
      <color rgb="FFFFFFFF"/>
      <name val="Calibri Light"/>
      <family val="2"/>
      <charset val="1"/>
    </font>
    <font>
      <b/>
      <sz val="9"/>
      <name val="Calibri"/>
      <family val="2"/>
      <charset val="1"/>
    </font>
    <font>
      <sz val="10"/>
      <color rgb="FFC9211E"/>
      <name val="Calibri"/>
      <family val="2"/>
      <charset val="1"/>
    </font>
    <font>
      <sz val="11"/>
      <color rgb="FFC9211E"/>
      <name val="Calibri"/>
      <family val="2"/>
      <charset val="1"/>
    </font>
    <font>
      <sz val="10"/>
      <color rgb="FFC9211E"/>
      <name val="Calibri Light"/>
      <family val="2"/>
      <charset val="1"/>
    </font>
    <font>
      <sz val="11"/>
      <color rgb="FFC9211E"/>
      <name val="Calibri Light"/>
      <family val="2"/>
      <charset val="1"/>
    </font>
    <font>
      <b/>
      <sz val="8"/>
      <color rgb="FFC9211E"/>
      <name val="Calibri Light"/>
      <family val="2"/>
      <charset val="1"/>
    </font>
    <font>
      <b/>
      <sz val="11"/>
      <color rgb="FFFFFFFF"/>
      <name val="Calibri"/>
      <family val="2"/>
      <charset val="1"/>
    </font>
    <font>
      <sz val="11"/>
      <color rgb="FFFFFFFF"/>
      <name val="Calibri"/>
      <family val="2"/>
      <charset val="1"/>
    </font>
    <font>
      <strike/>
      <sz val="11"/>
      <color rgb="FFFF0000"/>
      <name val="Calibri"/>
      <family val="2"/>
      <charset val="1"/>
    </font>
    <font>
      <b/>
      <strike/>
      <sz val="9"/>
      <color rgb="FFFF0000"/>
      <name val="Calibri"/>
      <family val="2"/>
      <charset val="1"/>
    </font>
    <font>
      <strike/>
      <sz val="9"/>
      <color rgb="FFFF0000"/>
      <name val="Calibri"/>
      <family val="2"/>
      <charset val="1"/>
    </font>
    <font>
      <b/>
      <strike/>
      <sz val="8"/>
      <color rgb="FFFF0000"/>
      <name val="Calibri Light"/>
      <family val="2"/>
      <charset val="1"/>
    </font>
    <font>
      <b/>
      <sz val="8"/>
      <color rgb="FFFF0000"/>
      <name val="Calibri Light"/>
      <family val="2"/>
      <charset val="1"/>
    </font>
    <font>
      <sz val="16"/>
      <color rgb="FF000000"/>
      <name val="Calibri"/>
      <family val="2"/>
      <charset val="1"/>
    </font>
    <font>
      <vertAlign val="superscript"/>
      <sz val="16"/>
      <color rgb="FF000000"/>
      <name val="Calibri"/>
      <family val="2"/>
      <charset val="1"/>
    </font>
    <font>
      <b/>
      <sz val="16"/>
      <color rgb="FF000000"/>
      <name val="Calibri"/>
      <family val="2"/>
      <charset val="1"/>
    </font>
    <font>
      <b/>
      <sz val="14"/>
      <color rgb="FFFFFFFF"/>
      <name val="Calibri"/>
      <family val="2"/>
      <charset val="1"/>
    </font>
    <font>
      <sz val="12"/>
      <color rgb="FF000000"/>
      <name val="Calibri"/>
      <family val="2"/>
      <charset val="1"/>
    </font>
    <font>
      <sz val="12"/>
      <color rgb="FFFF0000"/>
      <name val="Calibri"/>
      <family val="2"/>
      <charset val="1"/>
    </font>
    <font>
      <b/>
      <sz val="12"/>
      <color rgb="FF000000"/>
      <name val="Calibri"/>
      <family val="2"/>
      <charset val="1"/>
    </font>
    <font>
      <sz val="10"/>
      <name val="Arial"/>
      <family val="2"/>
    </font>
  </fonts>
  <fills count="30">
    <fill>
      <patternFill patternType="none"/>
    </fill>
    <fill>
      <patternFill patternType="gray125"/>
    </fill>
    <fill>
      <patternFill patternType="solid">
        <fgColor rgb="FFFFE699"/>
        <bgColor rgb="FFFFF2CC"/>
      </patternFill>
    </fill>
    <fill>
      <patternFill patternType="solid">
        <fgColor rgb="FFFFFFFF"/>
        <bgColor rgb="FFF2F2F2"/>
      </patternFill>
    </fill>
    <fill>
      <patternFill patternType="solid">
        <fgColor rgb="FFFFF2CC"/>
        <bgColor rgb="FFFBE5D6"/>
      </patternFill>
    </fill>
    <fill>
      <patternFill patternType="solid">
        <fgColor rgb="FFE2EFDA"/>
        <bgColor rgb="FFE2F0D9"/>
      </patternFill>
    </fill>
    <fill>
      <patternFill patternType="solid">
        <fgColor rgb="FFC6E0B4"/>
        <bgColor rgb="FFC6EFCE"/>
      </patternFill>
    </fill>
    <fill>
      <patternFill patternType="solid">
        <fgColor rgb="FFA9D08E"/>
        <bgColor rgb="FFA9D18E"/>
      </patternFill>
    </fill>
    <fill>
      <patternFill patternType="solid">
        <fgColor rgb="FFFBE5D6"/>
        <bgColor rgb="FFFFF2CC"/>
      </patternFill>
    </fill>
    <fill>
      <patternFill patternType="solid">
        <fgColor rgb="FFD9D9D9"/>
        <bgColor rgb="FFD9E1F2"/>
      </patternFill>
    </fill>
    <fill>
      <patternFill patternType="solid">
        <fgColor rgb="FFF2F2F2"/>
        <bgColor rgb="FFE7E6E6"/>
      </patternFill>
    </fill>
    <fill>
      <patternFill patternType="solid">
        <fgColor rgb="FFF8CBAD"/>
        <bgColor rgb="FFFFC7CE"/>
      </patternFill>
    </fill>
    <fill>
      <patternFill patternType="solid">
        <fgColor rgb="FFDDEBF7"/>
        <bgColor rgb="FFDEEBF7"/>
      </patternFill>
    </fill>
    <fill>
      <patternFill patternType="solid">
        <fgColor rgb="FFE7E6E6"/>
        <bgColor rgb="FFDEEBF7"/>
      </patternFill>
    </fill>
    <fill>
      <patternFill patternType="solid">
        <fgColor rgb="FFFFC000"/>
        <bgColor rgb="FFED7D31"/>
      </patternFill>
    </fill>
    <fill>
      <patternFill patternType="solid">
        <fgColor rgb="FF9DC3E6"/>
        <bgColor rgb="FFBDD7EE"/>
      </patternFill>
    </fill>
    <fill>
      <patternFill patternType="solid">
        <fgColor rgb="FF00B0F0"/>
        <bgColor rgb="FF008080"/>
      </patternFill>
    </fill>
    <fill>
      <patternFill patternType="solid">
        <fgColor rgb="FFD0CECE"/>
        <bgColor rgb="FFD9D9D9"/>
      </patternFill>
    </fill>
    <fill>
      <patternFill patternType="solid">
        <fgColor rgb="FFDEEBF7"/>
        <bgColor rgb="FFDDEBF7"/>
      </patternFill>
    </fill>
    <fill>
      <patternFill patternType="solid">
        <fgColor rgb="FF2F5597"/>
        <bgColor rgb="FF305496"/>
      </patternFill>
    </fill>
    <fill>
      <patternFill patternType="solid">
        <fgColor rgb="FF92D050"/>
        <bgColor rgb="FFA9D08E"/>
      </patternFill>
    </fill>
    <fill>
      <patternFill patternType="solid">
        <fgColor rgb="FF4472C4"/>
        <bgColor rgb="FF2F75B5"/>
      </patternFill>
    </fill>
    <fill>
      <patternFill patternType="solid">
        <fgColor rgb="FFED7D31"/>
        <bgColor rgb="FFE07ECB"/>
      </patternFill>
    </fill>
    <fill>
      <patternFill patternType="solid">
        <fgColor rgb="FFA6A6A6"/>
        <bgColor rgb="FF9DC3E6"/>
      </patternFill>
    </fill>
    <fill>
      <patternFill patternType="solid">
        <fgColor rgb="FFD9E1F2"/>
        <bgColor rgb="FFDDEBF7"/>
      </patternFill>
    </fill>
    <fill>
      <patternFill patternType="solid">
        <fgColor rgb="FF5B9BD5"/>
        <bgColor rgb="FF4472C4"/>
      </patternFill>
    </fill>
    <fill>
      <patternFill patternType="solid">
        <fgColor rgb="FFBDD7EE"/>
        <bgColor rgb="FFD0CECE"/>
      </patternFill>
    </fill>
    <fill>
      <patternFill patternType="solid">
        <fgColor rgb="FFE2F0D9"/>
        <bgColor rgb="FFE2EFDA"/>
      </patternFill>
    </fill>
    <fill>
      <patternFill patternType="solid">
        <fgColor rgb="FF70AD47"/>
        <bgColor rgb="FF92D050"/>
      </patternFill>
    </fill>
    <fill>
      <patternFill patternType="solid">
        <fgColor rgb="FFA9D18E"/>
        <bgColor rgb="FFA9D08E"/>
      </patternFill>
    </fill>
  </fills>
  <borders count="37">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medium">
        <color auto="1"/>
      </right>
      <top/>
      <bottom/>
      <diagonal/>
    </border>
    <border>
      <left/>
      <right/>
      <top/>
      <bottom style="thin">
        <color auto="1"/>
      </bottom>
      <diagonal/>
    </border>
    <border>
      <left style="thin">
        <color auto="1"/>
      </left>
      <right style="thin">
        <color auto="1"/>
      </right>
      <top/>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style="thin">
        <color auto="1"/>
      </left>
      <right/>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style="thin">
        <color auto="1"/>
      </left>
      <right style="thin">
        <color auto="1"/>
      </right>
      <top style="thin">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diagonal/>
    </border>
    <border>
      <left/>
      <right style="thick">
        <color auto="1"/>
      </right>
      <top style="thick">
        <color auto="1"/>
      </top>
      <bottom style="thick">
        <color auto="1"/>
      </bottom>
      <diagonal/>
    </border>
    <border>
      <left/>
      <right style="thick">
        <color auto="1"/>
      </right>
      <top/>
      <bottom style="thick">
        <color auto="1"/>
      </bottom>
      <diagonal/>
    </border>
  </borders>
  <cellStyleXfs count="7">
    <xf numFmtId="0" fontId="0" fillId="0" borderId="0"/>
    <xf numFmtId="0" fontId="1" fillId="0" borderId="0" applyBorder="0" applyProtection="0">
      <alignment horizontal="left" vertical="center"/>
    </xf>
    <xf numFmtId="0" fontId="2" fillId="0" borderId="0" applyBorder="0" applyProtection="0"/>
    <xf numFmtId="0" fontId="3" fillId="0" borderId="0"/>
    <xf numFmtId="0" fontId="4" fillId="0" borderId="0"/>
    <xf numFmtId="0" fontId="5" fillId="0" borderId="0" applyBorder="0"/>
    <xf numFmtId="0" fontId="6" fillId="0" borderId="1">
      <alignment horizontal="center"/>
    </xf>
  </cellStyleXfs>
  <cellXfs count="333">
    <xf numFmtId="0" fontId="0" fillId="0" borderId="0" xfId="0"/>
    <xf numFmtId="0" fontId="7" fillId="0" borderId="0" xfId="4" applyFont="1" applyBorder="1" applyAlignment="1" applyProtection="1">
      <alignment horizontal="left" wrapText="1"/>
    </xf>
    <xf numFmtId="0" fontId="22" fillId="0" borderId="0" xfId="4" applyFont="1" applyBorder="1" applyAlignment="1" applyProtection="1">
      <alignment horizontal="left" vertical="center"/>
    </xf>
    <xf numFmtId="0" fontId="10" fillId="0" borderId="0" xfId="4" applyFont="1" applyBorder="1" applyAlignment="1" applyProtection="1">
      <alignment horizontal="left" vertical="center" wrapText="1"/>
    </xf>
    <xf numFmtId="0" fontId="19" fillId="0" borderId="0" xfId="4" applyFont="1" applyBorder="1" applyAlignment="1" applyProtection="1">
      <alignment horizontal="left" vertical="center"/>
    </xf>
    <xf numFmtId="0" fontId="7" fillId="0" borderId="0" xfId="0" applyFont="1" applyBorder="1" applyAlignment="1" applyProtection="1">
      <alignment horizontal="left" vertical="center" wrapText="1"/>
    </xf>
    <xf numFmtId="0" fontId="7" fillId="0" borderId="0" xfId="4" applyFont="1" applyBorder="1" applyAlignment="1" applyProtection="1">
      <alignment horizontal="left" vertical="center" wrapText="1"/>
    </xf>
    <xf numFmtId="0" fontId="15" fillId="0" borderId="0" xfId="4" applyFont="1" applyBorder="1" applyAlignment="1" applyProtection="1">
      <alignment horizontal="left" vertical="center" wrapText="1"/>
    </xf>
    <xf numFmtId="0" fontId="7" fillId="0" borderId="2" xfId="4" applyFont="1" applyBorder="1" applyAlignment="1" applyProtection="1">
      <alignment horizontal="center" vertical="center" wrapText="1"/>
    </xf>
    <xf numFmtId="0" fontId="7" fillId="4" borderId="0" xfId="0" applyFont="1" applyFill="1" applyBorder="1" applyAlignment="1" applyProtection="1">
      <alignment horizontal="left" vertical="center" wrapText="1"/>
    </xf>
    <xf numFmtId="0" fontId="10" fillId="3" borderId="0" xfId="4" applyFont="1" applyFill="1" applyBorder="1" applyAlignment="1" applyProtection="1">
      <alignment horizontal="left" wrapText="1"/>
    </xf>
    <xf numFmtId="0" fontId="10" fillId="0" borderId="0" xfId="4" applyFont="1" applyBorder="1" applyAlignment="1" applyProtection="1">
      <alignment horizontal="left" wrapText="1"/>
    </xf>
    <xf numFmtId="0" fontId="13" fillId="0" borderId="0" xfId="4" applyFont="1" applyBorder="1" applyAlignment="1" applyProtection="1">
      <alignment horizontal="left" wrapText="1"/>
    </xf>
    <xf numFmtId="0" fontId="7" fillId="2" borderId="0" xfId="4" applyFont="1" applyFill="1" applyBorder="1" applyAlignment="1" applyProtection="1">
      <alignment horizontal="left" vertical="center" wrapText="1"/>
    </xf>
    <xf numFmtId="0" fontId="9" fillId="0" borderId="0" xfId="4" applyFont="1" applyBorder="1" applyAlignment="1" applyProtection="1">
      <alignment horizontal="left"/>
    </xf>
    <xf numFmtId="0" fontId="0" fillId="0" borderId="0" xfId="0" applyAlignment="1" applyProtection="1"/>
    <xf numFmtId="0" fontId="7" fillId="0" borderId="0" xfId="4" applyFont="1" applyAlignment="1" applyProtection="1"/>
    <xf numFmtId="0" fontId="4" fillId="0" borderId="0" xfId="4" applyFont="1" applyAlignment="1" applyProtection="1"/>
    <xf numFmtId="0" fontId="8" fillId="0" borderId="0" xfId="0" applyFont="1" applyAlignment="1" applyProtection="1"/>
    <xf numFmtId="0" fontId="7" fillId="0" borderId="0" xfId="0" applyFont="1" applyAlignment="1" applyProtection="1"/>
    <xf numFmtId="0" fontId="9" fillId="0" borderId="0" xfId="4" applyFont="1" applyBorder="1" applyAlignment="1" applyProtection="1">
      <alignment horizontal="left"/>
    </xf>
    <xf numFmtId="0" fontId="7" fillId="3" borderId="0" xfId="4" applyFont="1" applyFill="1" applyAlignment="1" applyProtection="1"/>
    <xf numFmtId="0" fontId="11" fillId="0" borderId="0" xfId="4" applyFont="1" applyAlignment="1" applyProtection="1"/>
    <xf numFmtId="0" fontId="7" fillId="3" borderId="0" xfId="4" applyFont="1" applyFill="1" applyAlignment="1" applyProtection="1">
      <alignment horizontal="left"/>
    </xf>
    <xf numFmtId="0" fontId="12" fillId="3" borderId="0" xfId="4" applyFont="1" applyFill="1" applyAlignment="1" applyProtection="1"/>
    <xf numFmtId="0" fontId="14" fillId="0" borderId="0" xfId="4" applyFont="1" applyAlignment="1" applyProtection="1">
      <alignment horizontal="left"/>
    </xf>
    <xf numFmtId="0" fontId="9" fillId="0" borderId="0" xfId="4" applyFont="1" applyAlignment="1" applyProtection="1">
      <alignment horizontal="left"/>
    </xf>
    <xf numFmtId="0" fontId="15" fillId="3" borderId="0" xfId="4" applyFont="1" applyFill="1" applyAlignment="1" applyProtection="1"/>
    <xf numFmtId="0" fontId="6" fillId="3" borderId="0" xfId="4" applyFont="1" applyFill="1" applyAlignment="1" applyProtection="1"/>
    <xf numFmtId="0" fontId="10" fillId="3" borderId="0" xfId="4" applyFont="1" applyFill="1" applyAlignment="1" applyProtection="1"/>
    <xf numFmtId="0" fontId="10" fillId="3" borderId="0" xfId="4" applyFont="1" applyFill="1" applyAlignment="1" applyProtection="1">
      <alignment horizontal="left"/>
    </xf>
    <xf numFmtId="0" fontId="6" fillId="3" borderId="0" xfId="4" applyFont="1" applyFill="1" applyAlignment="1" applyProtection="1">
      <alignment horizontal="left"/>
    </xf>
    <xf numFmtId="0" fontId="7" fillId="3" borderId="0" xfId="4" applyFont="1" applyFill="1" applyAlignment="1" applyProtection="1">
      <alignment vertical="center"/>
    </xf>
    <xf numFmtId="0" fontId="11" fillId="3" borderId="0" xfId="4" applyFont="1" applyFill="1" applyAlignment="1" applyProtection="1">
      <alignment vertical="center"/>
    </xf>
    <xf numFmtId="0" fontId="7" fillId="0" borderId="0" xfId="4" applyFont="1" applyAlignment="1" applyProtection="1">
      <alignment horizontal="left" vertical="center"/>
    </xf>
    <xf numFmtId="0" fontId="11" fillId="0" borderId="0" xfId="4" applyFont="1" applyAlignment="1" applyProtection="1">
      <alignment horizontal="left" vertical="center"/>
    </xf>
    <xf numFmtId="0" fontId="7" fillId="5" borderId="2" xfId="4" applyFont="1" applyFill="1" applyBorder="1" applyAlignment="1" applyProtection="1">
      <alignment horizontal="left" vertical="center" wrapText="1"/>
    </xf>
    <xf numFmtId="0" fontId="10" fillId="5" borderId="2" xfId="4" applyFont="1" applyFill="1" applyBorder="1" applyAlignment="1" applyProtection="1">
      <alignment horizontal="left" vertical="center" wrapText="1"/>
    </xf>
    <xf numFmtId="0" fontId="7" fillId="6" borderId="2" xfId="4" applyFont="1" applyFill="1" applyBorder="1" applyAlignment="1" applyProtection="1">
      <alignment horizontal="left" vertical="center" wrapText="1"/>
    </xf>
    <xf numFmtId="0" fontId="7" fillId="7" borderId="2" xfId="4" applyFont="1" applyFill="1" applyBorder="1" applyAlignment="1" applyProtection="1">
      <alignment horizontal="left" vertical="center" wrapText="1"/>
    </xf>
    <xf numFmtId="0" fontId="6" fillId="0" borderId="0" xfId="4" applyFont="1" applyAlignment="1" applyProtection="1">
      <alignment horizontal="left" vertical="center"/>
    </xf>
    <xf numFmtId="0" fontId="7" fillId="0" borderId="0" xfId="4" applyFont="1" applyAlignment="1" applyProtection="1">
      <alignment vertical="center"/>
    </xf>
    <xf numFmtId="0" fontId="6" fillId="0" borderId="0" xfId="4" applyFont="1" applyAlignment="1" applyProtection="1">
      <alignment horizontal="left" vertical="center" wrapText="1"/>
    </xf>
    <xf numFmtId="0" fontId="19" fillId="0" borderId="0" xfId="4" applyFont="1" applyAlignment="1" applyProtection="1">
      <alignment horizontal="left" vertical="center"/>
    </xf>
    <xf numFmtId="0" fontId="7" fillId="6" borderId="2" xfId="4" applyFont="1" applyFill="1" applyBorder="1" applyAlignment="1" applyProtection="1">
      <alignment vertical="center"/>
    </xf>
    <xf numFmtId="0" fontId="7" fillId="3" borderId="0" xfId="4" applyFont="1" applyFill="1" applyAlignment="1" applyProtection="1">
      <alignment horizontal="left" vertical="center"/>
    </xf>
    <xf numFmtId="0" fontId="12" fillId="0" borderId="0" xfId="4" applyFont="1" applyAlignment="1" applyProtection="1"/>
    <xf numFmtId="0" fontId="19" fillId="0" borderId="0" xfId="4" applyFont="1" applyBorder="1" applyAlignment="1" applyProtection="1">
      <alignment horizontal="left" vertical="center"/>
    </xf>
    <xf numFmtId="0" fontId="15" fillId="0" borderId="0" xfId="4" applyFont="1" applyAlignment="1" applyProtection="1">
      <alignment horizontal="left" vertical="center"/>
    </xf>
    <xf numFmtId="0" fontId="20" fillId="0" borderId="0" xfId="4" applyFont="1" applyAlignment="1" applyProtection="1">
      <alignment horizontal="left"/>
    </xf>
    <xf numFmtId="0" fontId="12" fillId="0" borderId="0" xfId="4" applyFont="1" applyAlignment="1" applyProtection="1">
      <alignment horizontal="left" vertical="center"/>
    </xf>
    <xf numFmtId="0" fontId="12" fillId="0" borderId="0" xfId="4" applyFont="1" applyAlignment="1" applyProtection="1">
      <alignment horizontal="left"/>
    </xf>
    <xf numFmtId="0" fontId="21" fillId="0" borderId="0" xfId="4" applyFont="1" applyAlignment="1" applyProtection="1"/>
    <xf numFmtId="0" fontId="13" fillId="0" borderId="0" xfId="4" applyFont="1" applyAlignment="1" applyProtection="1">
      <alignment vertical="center"/>
    </xf>
    <xf numFmtId="0" fontId="21" fillId="0" borderId="0" xfId="4" applyFont="1" applyAlignment="1" applyProtection="1">
      <alignment vertical="center"/>
    </xf>
    <xf numFmtId="0" fontId="22" fillId="0" borderId="0" xfId="4" applyFont="1" applyBorder="1" applyAlignment="1" applyProtection="1">
      <alignment horizontal="left" vertical="center"/>
    </xf>
    <xf numFmtId="0" fontId="10" fillId="0" borderId="0" xfId="4" applyFont="1" applyAlignment="1" applyProtection="1"/>
    <xf numFmtId="0" fontId="7" fillId="0" borderId="0" xfId="4" applyFont="1" applyAlignment="1" applyProtection="1">
      <alignment horizontal="left"/>
    </xf>
    <xf numFmtId="0" fontId="12" fillId="0" borderId="0" xfId="4" applyFont="1" applyBorder="1" applyAlignment="1" applyProtection="1">
      <alignment horizontal="left"/>
    </xf>
    <xf numFmtId="0" fontId="10" fillId="0" borderId="0" xfId="4" applyFont="1" applyAlignment="1" applyProtection="1">
      <alignment vertical="center"/>
    </xf>
    <xf numFmtId="0" fontId="23" fillId="0" borderId="0" xfId="4" applyFont="1" applyAlignment="1" applyProtection="1">
      <alignment vertical="center"/>
    </xf>
    <xf numFmtId="0" fontId="12" fillId="0" borderId="0" xfId="4" applyFont="1" applyAlignment="1" applyProtection="1">
      <alignment horizontal="center"/>
    </xf>
    <xf numFmtId="0" fontId="12" fillId="0" borderId="0" xfId="4" applyFont="1" applyAlignment="1" applyProtection="1">
      <alignment vertical="center"/>
    </xf>
    <xf numFmtId="0" fontId="23" fillId="0" borderId="0" xfId="4" applyFont="1" applyAlignment="1" applyProtection="1">
      <alignment horizontal="left"/>
    </xf>
    <xf numFmtId="0" fontId="10" fillId="3" borderId="0" xfId="4" applyFont="1" applyFill="1" applyAlignment="1" applyProtection="1">
      <alignment horizontal="left" vertical="top"/>
    </xf>
    <xf numFmtId="0" fontId="23" fillId="3" borderId="0" xfId="4" applyFont="1" applyFill="1" applyAlignment="1" applyProtection="1">
      <alignment horizontal="left" vertical="top"/>
    </xf>
    <xf numFmtId="0" fontId="23" fillId="3" borderId="0" xfId="4" applyFont="1" applyFill="1" applyAlignment="1" applyProtection="1">
      <alignment horizontal="left"/>
    </xf>
    <xf numFmtId="0" fontId="7" fillId="0" borderId="0" xfId="4" applyFont="1" applyAlignment="1" applyProtection="1">
      <alignment horizontal="center"/>
    </xf>
    <xf numFmtId="0" fontId="10" fillId="9" borderId="4" xfId="4" applyFont="1" applyFill="1" applyBorder="1" applyAlignment="1" applyProtection="1">
      <alignment horizontal="center" vertical="center" wrapText="1"/>
    </xf>
    <xf numFmtId="0" fontId="7" fillId="9" borderId="4" xfId="4" applyFont="1" applyFill="1" applyBorder="1" applyAlignment="1" applyProtection="1">
      <alignment horizontal="center" vertical="center"/>
    </xf>
    <xf numFmtId="0" fontId="7" fillId="9" borderId="4" xfId="4" applyFont="1" applyFill="1" applyBorder="1" applyAlignment="1" applyProtection="1">
      <alignment horizontal="center" vertical="center" wrapText="1"/>
    </xf>
    <xf numFmtId="0" fontId="24" fillId="0" borderId="0" xfId="2" applyFont="1" applyBorder="1" applyAlignment="1" applyProtection="1">
      <alignment horizontal="left" vertical="center"/>
    </xf>
    <xf numFmtId="0" fontId="10" fillId="0" borderId="0" xfId="4" applyFont="1" applyAlignment="1" applyProtection="1">
      <alignment horizontal="center" vertical="center"/>
    </xf>
    <xf numFmtId="0" fontId="23" fillId="0" borderId="0" xfId="4" applyFont="1" applyAlignment="1" applyProtection="1">
      <alignment horizontal="center" vertical="center"/>
    </xf>
    <xf numFmtId="0" fontId="10" fillId="3" borderId="0" xfId="4" applyFont="1" applyFill="1" applyAlignment="1" applyProtection="1">
      <alignment vertical="center"/>
    </xf>
    <xf numFmtId="0" fontId="25" fillId="9" borderId="4" xfId="2" applyFont="1" applyFill="1" applyBorder="1" applyAlignment="1" applyProtection="1">
      <alignment horizontal="center" vertical="center" wrapText="1"/>
    </xf>
    <xf numFmtId="0" fontId="10" fillId="0" borderId="0" xfId="4" applyFont="1" applyAlignment="1" applyProtection="1">
      <alignment horizontal="left" wrapText="1"/>
    </xf>
    <xf numFmtId="0" fontId="4" fillId="0" borderId="0" xfId="4" applyFont="1" applyAlignment="1" applyProtection="1">
      <alignment horizontal="left" vertical="top"/>
    </xf>
    <xf numFmtId="0" fontId="7" fillId="0" borderId="0" xfId="4" applyFont="1" applyAlignment="1" applyProtection="1">
      <alignment vertical="top"/>
    </xf>
    <xf numFmtId="0" fontId="12" fillId="0" borderId="0" xfId="4" applyFont="1" applyAlignment="1" applyProtection="1">
      <alignment vertical="top"/>
    </xf>
    <xf numFmtId="0" fontId="26" fillId="3" borderId="4" xfId="4" applyFont="1" applyFill="1" applyBorder="1" applyAlignment="1" applyProtection="1">
      <alignment horizontal="left" vertical="center"/>
    </xf>
    <xf numFmtId="0" fontId="7" fillId="0" borderId="0" xfId="4" applyFont="1" applyAlignment="1" applyProtection="1">
      <alignment horizontal="left" vertical="top"/>
    </xf>
    <xf numFmtId="0" fontId="7" fillId="0" borderId="5" xfId="4" applyFont="1" applyBorder="1" applyAlignment="1" applyProtection="1">
      <alignment horizontal="left" vertical="center" wrapText="1"/>
    </xf>
    <xf numFmtId="0" fontId="7" fillId="0" borderId="6" xfId="4" applyFont="1" applyBorder="1" applyAlignment="1" applyProtection="1">
      <alignment horizontal="left" vertical="center" wrapText="1"/>
    </xf>
    <xf numFmtId="0" fontId="7" fillId="0" borderId="7" xfId="4" applyFont="1" applyBorder="1" applyAlignment="1" applyProtection="1">
      <alignment horizontal="left" vertical="center" wrapText="1"/>
    </xf>
    <xf numFmtId="0" fontId="7" fillId="0" borderId="8" xfId="4" applyFont="1" applyBorder="1" applyAlignment="1" applyProtection="1">
      <alignment horizontal="left" vertical="center" wrapText="1"/>
    </xf>
    <xf numFmtId="0" fontId="7" fillId="0" borderId="9" xfId="4" applyFont="1" applyBorder="1" applyAlignment="1" applyProtection="1">
      <alignment horizontal="left" vertical="center" wrapText="1"/>
    </xf>
    <xf numFmtId="0" fontId="7" fillId="0" borderId="10" xfId="4" applyFont="1" applyBorder="1" applyAlignment="1" applyProtection="1">
      <alignment horizontal="left" vertical="center" wrapText="1"/>
    </xf>
    <xf numFmtId="0" fontId="29" fillId="0" borderId="0" xfId="0" applyFont="1" applyAlignment="1" applyProtection="1"/>
    <xf numFmtId="0" fontId="29" fillId="0" borderId="0" xfId="0" applyFont="1" applyAlignment="1" applyProtection="1">
      <alignment horizontal="center" vertical="center"/>
    </xf>
    <xf numFmtId="0" fontId="0" fillId="0" borderId="12" xfId="0" applyBorder="1" applyAlignment="1" applyProtection="1"/>
    <xf numFmtId="0" fontId="29" fillId="0" borderId="0" xfId="0" applyFont="1" applyAlignment="1" applyProtection="1">
      <alignment horizontal="center"/>
    </xf>
    <xf numFmtId="0" fontId="2" fillId="12" borderId="4" xfId="2" applyFont="1" applyFill="1" applyBorder="1" applyAlignment="1" applyProtection="1">
      <alignment horizontal="left" vertical="center" wrapText="1"/>
    </xf>
    <xf numFmtId="0" fontId="33" fillId="12" borderId="13" xfId="0" applyFont="1" applyFill="1" applyBorder="1" applyAlignment="1" applyProtection="1">
      <alignment horizontal="left" vertical="center" wrapText="1"/>
    </xf>
    <xf numFmtId="0" fontId="29" fillId="0" borderId="5"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29" fillId="0" borderId="4" xfId="0" applyFont="1" applyBorder="1" applyAlignment="1" applyProtection="1">
      <alignment horizontal="center" vertical="center" wrapText="1"/>
    </xf>
    <xf numFmtId="0" fontId="29" fillId="0" borderId="4" xfId="0" applyFont="1" applyBorder="1" applyAlignment="1" applyProtection="1">
      <alignment horizontal="center" vertical="center"/>
    </xf>
    <xf numFmtId="0" fontId="1" fillId="0" borderId="13" xfId="1" applyFont="1" applyBorder="1" applyAlignment="1" applyProtection="1">
      <alignment horizontal="left" vertical="center" wrapText="1"/>
    </xf>
    <xf numFmtId="0" fontId="29" fillId="0" borderId="4" xfId="0" applyFont="1" applyBorder="1" applyAlignment="1" applyProtection="1">
      <alignment vertical="center" wrapText="1"/>
    </xf>
    <xf numFmtId="0" fontId="34" fillId="0" borderId="4" xfId="0" applyFont="1" applyBorder="1" applyAlignment="1" applyProtection="1">
      <alignment horizontal="center" vertical="center"/>
    </xf>
    <xf numFmtId="0" fontId="1" fillId="0" borderId="4" xfId="1" applyFont="1" applyBorder="1" applyAlignment="1" applyProtection="1">
      <alignment horizontal="left" vertical="center" wrapText="1"/>
    </xf>
    <xf numFmtId="0" fontId="29" fillId="0" borderId="4" xfId="0" applyFont="1" applyBorder="1" applyAlignment="1" applyProtection="1">
      <alignment wrapText="1"/>
    </xf>
    <xf numFmtId="0" fontId="29" fillId="0" borderId="4" xfId="0" applyFont="1" applyBorder="1" applyAlignment="1" applyProtection="1"/>
    <xf numFmtId="0" fontId="29" fillId="0" borderId="14" xfId="0" applyFont="1" applyBorder="1" applyAlignment="1" applyProtection="1">
      <alignment vertical="center"/>
    </xf>
    <xf numFmtId="0" fontId="35" fillId="0" borderId="0" xfId="0" applyFont="1" applyAlignment="1" applyProtection="1">
      <alignment horizontal="left"/>
    </xf>
    <xf numFmtId="0" fontId="35" fillId="0" borderId="14" xfId="0" applyFont="1" applyBorder="1" applyAlignment="1" applyProtection="1">
      <alignment vertical="center"/>
    </xf>
    <xf numFmtId="164" fontId="35" fillId="0" borderId="0" xfId="0" applyNumberFormat="1" applyFont="1" applyAlignment="1" applyProtection="1">
      <alignment horizontal="center" vertical="center"/>
    </xf>
    <xf numFmtId="0" fontId="32" fillId="0" borderId="0" xfId="0" applyFont="1" applyAlignment="1" applyProtection="1">
      <alignment horizontal="right"/>
    </xf>
    <xf numFmtId="0" fontId="36" fillId="14" borderId="0" xfId="0" applyFont="1" applyFill="1" applyAlignment="1" applyProtection="1">
      <alignment horizontal="center" vertical="center"/>
    </xf>
    <xf numFmtId="0" fontId="4"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xf>
    <xf numFmtId="0" fontId="0" fillId="14" borderId="0" xfId="0" applyFill="1" applyAlignment="1" applyProtection="1">
      <alignment horizontal="center"/>
    </xf>
    <xf numFmtId="0" fontId="37" fillId="11" borderId="15" xfId="0" applyFont="1" applyFill="1" applyBorder="1" applyAlignment="1" applyProtection="1">
      <alignment vertical="center"/>
    </xf>
    <xf numFmtId="0" fontId="37" fillId="11" borderId="5" xfId="0" applyFont="1" applyFill="1" applyBorder="1" applyAlignment="1" applyProtection="1">
      <alignment vertical="center"/>
    </xf>
    <xf numFmtId="0" fontId="32" fillId="10" borderId="11" xfId="6" applyFont="1" applyFill="1" applyBorder="1" applyAlignment="1" applyProtection="1">
      <alignment vertical="center" wrapText="1"/>
    </xf>
    <xf numFmtId="0" fontId="32" fillId="10" borderId="7" xfId="6" applyFont="1" applyFill="1" applyBorder="1" applyAlignment="1" applyProtection="1">
      <alignment vertical="center"/>
    </xf>
    <xf numFmtId="0" fontId="32" fillId="16" borderId="13" xfId="0" applyFont="1" applyFill="1" applyBorder="1" applyAlignment="1" applyProtection="1">
      <alignment horizontal="center" vertical="center" wrapText="1"/>
    </xf>
    <xf numFmtId="0" fontId="32" fillId="16" borderId="5" xfId="0" applyFont="1" applyFill="1" applyBorder="1" applyAlignment="1" applyProtection="1">
      <alignment horizontal="center" vertical="center" wrapText="1"/>
    </xf>
    <xf numFmtId="0" fontId="41" fillId="10" borderId="18" xfId="3" applyFont="1" applyFill="1" applyBorder="1" applyAlignment="1" applyProtection="1">
      <alignment horizontal="center" vertical="center" wrapText="1"/>
    </xf>
    <xf numFmtId="0" fontId="30" fillId="18" borderId="6" xfId="0" applyFont="1" applyFill="1" applyBorder="1" applyAlignment="1" applyProtection="1">
      <alignment horizontal="center" vertical="center" wrapText="1"/>
    </xf>
    <xf numFmtId="0" fontId="38" fillId="15" borderId="21" xfId="6" applyFont="1" applyFill="1" applyBorder="1" applyAlignment="1" applyProtection="1">
      <alignment horizontal="center" vertical="center" wrapText="1"/>
    </xf>
    <xf numFmtId="0" fontId="38" fillId="15" borderId="18" xfId="6" applyFont="1" applyFill="1" applyBorder="1" applyAlignment="1" applyProtection="1">
      <alignment horizontal="center" vertical="center" wrapText="1"/>
    </xf>
    <xf numFmtId="0" fontId="38" fillId="15" borderId="18" xfId="6" applyFont="1" applyFill="1" applyBorder="1" applyAlignment="1" applyProtection="1">
      <alignment horizontal="center" vertical="center" textRotation="90" wrapText="1"/>
    </xf>
    <xf numFmtId="0" fontId="38" fillId="15" borderId="21" xfId="6" applyFont="1" applyFill="1" applyBorder="1" applyAlignment="1" applyProtection="1">
      <alignment horizontal="center" vertical="center" textRotation="90" wrapText="1"/>
    </xf>
    <xf numFmtId="0" fontId="41" fillId="16" borderId="22" xfId="0" applyFont="1" applyFill="1" applyBorder="1" applyAlignment="1" applyProtection="1">
      <alignment horizontal="center" vertical="center" wrapText="1"/>
    </xf>
    <xf numFmtId="0" fontId="43" fillId="5" borderId="23" xfId="3" applyFont="1" applyFill="1" applyBorder="1" applyAlignment="1" applyProtection="1">
      <alignment horizontal="right" textRotation="90" wrapText="1"/>
    </xf>
    <xf numFmtId="0" fontId="43" fillId="5" borderId="23" xfId="3" applyFont="1" applyFill="1" applyBorder="1" applyAlignment="1" applyProtection="1">
      <alignment horizontal="center" textRotation="90" wrapText="1"/>
    </xf>
    <xf numFmtId="0" fontId="43" fillId="20" borderId="23" xfId="3" applyFont="1" applyFill="1" applyBorder="1" applyAlignment="1" applyProtection="1">
      <alignment horizontal="right" textRotation="90" wrapText="1"/>
    </xf>
    <xf numFmtId="0" fontId="43" fillId="7" borderId="23" xfId="3" applyFont="1" applyFill="1" applyBorder="1" applyAlignment="1" applyProtection="1">
      <alignment horizontal="right" textRotation="90" wrapText="1"/>
    </xf>
    <xf numFmtId="0" fontId="43" fillId="7" borderId="17" xfId="3" applyFont="1" applyFill="1" applyBorder="1" applyAlignment="1" applyProtection="1">
      <alignment horizontal="right" textRotation="90" wrapText="1"/>
    </xf>
    <xf numFmtId="0" fontId="41" fillId="13" borderId="18" xfId="3" applyFont="1" applyFill="1" applyBorder="1" applyAlignment="1" applyProtection="1">
      <alignment horizontal="right" textRotation="90" wrapText="1"/>
    </xf>
    <xf numFmtId="0" fontId="44" fillId="18" borderId="24" xfId="3" applyFont="1" applyFill="1" applyBorder="1" applyAlignment="1" applyProtection="1">
      <alignment horizontal="center" vertical="center" wrapText="1"/>
    </xf>
    <xf numFmtId="0" fontId="45" fillId="11" borderId="25" xfId="0" applyFont="1" applyFill="1" applyBorder="1" applyAlignment="1" applyProtection="1">
      <alignment vertical="center" wrapText="1"/>
    </xf>
    <xf numFmtId="0" fontId="45" fillId="11" borderId="0" xfId="0" applyFont="1" applyFill="1" applyAlignment="1" applyProtection="1">
      <alignment vertical="center"/>
    </xf>
    <xf numFmtId="0" fontId="45" fillId="11" borderId="14" xfId="0" applyFont="1" applyFill="1" applyBorder="1" applyAlignment="1" applyProtection="1">
      <alignment vertical="center"/>
    </xf>
    <xf numFmtId="0" fontId="45" fillId="11" borderId="15" xfId="0" applyFont="1" applyFill="1" applyBorder="1" applyAlignment="1" applyProtection="1">
      <alignment horizontal="center" vertical="center"/>
    </xf>
    <xf numFmtId="0" fontId="45" fillId="11" borderId="0" xfId="0" applyFont="1" applyFill="1" applyAlignment="1" applyProtection="1">
      <alignment horizontal="center" vertical="center"/>
    </xf>
    <xf numFmtId="0" fontId="41" fillId="6" borderId="15" xfId="3" applyFont="1" applyFill="1" applyBorder="1" applyAlignment="1" applyProtection="1">
      <alignment horizontal="center" vertical="center"/>
    </xf>
    <xf numFmtId="0" fontId="39" fillId="11" borderId="0" xfId="0" applyFont="1" applyFill="1" applyAlignment="1" applyProtection="1">
      <alignment vertical="center"/>
    </xf>
    <xf numFmtId="0" fontId="45" fillId="11" borderId="11" xfId="0" applyFont="1" applyFill="1" applyBorder="1" applyAlignment="1" applyProtection="1">
      <alignment vertical="center"/>
    </xf>
    <xf numFmtId="0" fontId="45" fillId="11" borderId="11" xfId="0" applyFont="1" applyFill="1" applyBorder="1" applyAlignment="1" applyProtection="1">
      <alignment horizontal="center" vertical="center"/>
    </xf>
    <xf numFmtId="0" fontId="41" fillId="6" borderId="4" xfId="3" applyFont="1" applyFill="1" applyBorder="1" applyAlignment="1" applyProtection="1">
      <alignment horizontal="center" vertical="center" wrapText="1"/>
    </xf>
    <xf numFmtId="0" fontId="41" fillId="6" borderId="11" xfId="3" applyFont="1" applyFill="1" applyBorder="1" applyAlignment="1" applyProtection="1">
      <alignment horizontal="center" vertical="center"/>
    </xf>
    <xf numFmtId="0" fontId="39" fillId="11" borderId="11" xfId="0" applyFont="1" applyFill="1" applyBorder="1" applyAlignment="1" applyProtection="1">
      <alignment vertical="center"/>
    </xf>
    <xf numFmtId="0" fontId="39" fillId="11" borderId="7" xfId="0" applyFont="1" applyFill="1" applyBorder="1" applyAlignment="1" applyProtection="1">
      <alignment vertical="center"/>
    </xf>
    <xf numFmtId="0" fontId="46" fillId="3" borderId="4" xfId="3" applyFont="1" applyFill="1" applyBorder="1" applyAlignment="1" applyProtection="1">
      <alignment horizontal="center" vertical="center" wrapText="1"/>
    </xf>
    <xf numFmtId="0" fontId="29" fillId="3" borderId="27" xfId="3" applyFont="1" applyFill="1" applyBorder="1" applyAlignment="1" applyProtection="1">
      <alignment horizontal="left" vertical="center"/>
    </xf>
    <xf numFmtId="0" fontId="29" fillId="0" borderId="7" xfId="0" applyFont="1" applyBorder="1" applyAlignment="1" applyProtection="1">
      <alignment horizontal="center" vertical="center" wrapText="1"/>
    </xf>
    <xf numFmtId="0" fontId="47" fillId="3" borderId="4" xfId="0" applyFont="1" applyFill="1" applyBorder="1" applyAlignment="1" applyProtection="1">
      <alignment horizontal="center" vertical="center"/>
    </xf>
    <xf numFmtId="0" fontId="43" fillId="3" borderId="28" xfId="3" applyFont="1" applyFill="1" applyBorder="1" applyAlignment="1" applyProtection="1">
      <alignment horizontal="center" vertical="center" wrapText="1"/>
    </xf>
    <xf numFmtId="0" fontId="43" fillId="3" borderId="9" xfId="0" applyFont="1" applyFill="1" applyBorder="1" applyAlignment="1" applyProtection="1">
      <alignment horizontal="center" vertical="center"/>
    </xf>
    <xf numFmtId="0" fontId="43" fillId="3" borderId="28" xfId="0" applyFont="1" applyFill="1" applyBorder="1" applyAlignment="1" applyProtection="1">
      <alignment horizontal="center" vertical="center"/>
    </xf>
    <xf numFmtId="0" fontId="43" fillId="13" borderId="4" xfId="0" applyFont="1" applyFill="1" applyBorder="1" applyAlignment="1" applyProtection="1">
      <alignment horizontal="center" vertical="center"/>
    </xf>
    <xf numFmtId="0" fontId="43" fillId="3" borderId="12" xfId="0" applyFont="1" applyFill="1" applyBorder="1" applyAlignment="1" applyProtection="1">
      <alignment horizontal="center" vertical="center"/>
    </xf>
    <xf numFmtId="0" fontId="46" fillId="3" borderId="4" xfId="3" applyFont="1" applyFill="1" applyBorder="1" applyAlignment="1" applyProtection="1">
      <alignment horizontal="center" vertical="center"/>
    </xf>
    <xf numFmtId="0" fontId="46" fillId="18" borderId="4" xfId="3" applyFont="1" applyFill="1" applyBorder="1" applyAlignment="1" applyProtection="1">
      <alignment horizontal="center" vertical="center"/>
    </xf>
    <xf numFmtId="0" fontId="29" fillId="3" borderId="4" xfId="0" applyFont="1" applyFill="1" applyBorder="1" applyAlignment="1" applyProtection="1">
      <alignment horizontal="center" vertical="center"/>
    </xf>
    <xf numFmtId="0" fontId="48" fillId="3" borderId="4" xfId="0" applyFont="1" applyFill="1" applyBorder="1" applyAlignment="1" applyProtection="1">
      <alignment horizontal="center" vertical="center"/>
    </xf>
    <xf numFmtId="0" fontId="49" fillId="0" borderId="4" xfId="3" applyFont="1" applyBorder="1" applyAlignment="1" applyProtection="1">
      <alignment horizontal="center" vertical="center"/>
    </xf>
    <xf numFmtId="0" fontId="50" fillId="3" borderId="28" xfId="0" applyFont="1" applyFill="1" applyBorder="1" applyAlignment="1" applyProtection="1">
      <alignment horizontal="center" vertical="center"/>
    </xf>
    <xf numFmtId="0" fontId="11" fillId="0" borderId="28" xfId="0" applyFont="1" applyBorder="1" applyAlignment="1" applyProtection="1">
      <alignment horizontal="center" vertical="center"/>
    </xf>
    <xf numFmtId="0" fontId="11" fillId="0" borderId="10" xfId="0" applyFont="1" applyBorder="1" applyAlignment="1" applyProtection="1">
      <alignment horizontal="center" vertical="center"/>
    </xf>
    <xf numFmtId="0" fontId="4" fillId="3" borderId="9" xfId="0" applyFont="1" applyFill="1" applyBorder="1" applyAlignment="1" applyProtection="1">
      <alignment horizontal="center" vertical="center"/>
    </xf>
    <xf numFmtId="0" fontId="51" fillId="3" borderId="28" xfId="0" applyFont="1" applyFill="1" applyBorder="1" applyAlignment="1" applyProtection="1">
      <alignment horizontal="center" vertical="center"/>
    </xf>
    <xf numFmtId="0" fontId="51" fillId="3" borderId="10" xfId="0" applyFont="1" applyFill="1" applyBorder="1" applyAlignment="1" applyProtection="1">
      <alignment horizontal="center" vertical="center"/>
    </xf>
    <xf numFmtId="0" fontId="52" fillId="19" borderId="0" xfId="3" applyFont="1" applyFill="1" applyAlignment="1" applyProtection="1">
      <alignment horizontal="center" vertical="center"/>
    </xf>
    <xf numFmtId="0" fontId="46" fillId="3" borderId="27" xfId="3" applyFont="1" applyFill="1" applyBorder="1" applyAlignment="1" applyProtection="1">
      <alignment horizontal="left" vertical="center" wrapText="1"/>
    </xf>
    <xf numFmtId="0" fontId="29" fillId="3" borderId="4" xfId="0" applyFont="1" applyFill="1" applyBorder="1" applyAlignment="1" applyProtection="1">
      <alignment horizontal="center" vertical="center" wrapText="1"/>
    </xf>
    <xf numFmtId="0" fontId="53" fillId="0" borderId="4" xfId="3" applyFont="1" applyBorder="1" applyAlignment="1" applyProtection="1">
      <alignment horizontal="center" vertical="center"/>
    </xf>
    <xf numFmtId="0" fontId="46" fillId="3" borderId="29" xfId="0" applyFont="1" applyFill="1" applyBorder="1" applyAlignment="1" applyProtection="1">
      <alignment horizontal="left" vertical="center" wrapText="1"/>
    </xf>
    <xf numFmtId="0" fontId="43" fillId="3" borderId="10" xfId="0" applyFont="1" applyFill="1" applyBorder="1" applyAlignment="1" applyProtection="1">
      <alignment horizontal="center" vertical="center"/>
    </xf>
    <xf numFmtId="0" fontId="50" fillId="3" borderId="9" xfId="0" applyFont="1" applyFill="1" applyBorder="1" applyAlignment="1" applyProtection="1">
      <alignment horizontal="center" vertical="center"/>
    </xf>
    <xf numFmtId="0" fontId="11" fillId="0" borderId="4" xfId="0" applyFont="1" applyBorder="1" applyAlignment="1" applyProtection="1">
      <alignment horizontal="center" vertical="center"/>
    </xf>
    <xf numFmtId="0" fontId="51" fillId="3" borderId="10" xfId="0" applyFont="1" applyFill="1" applyBorder="1" applyAlignment="1" applyProtection="1">
      <alignment horizontal="center" vertical="center" wrapText="1"/>
    </xf>
    <xf numFmtId="0" fontId="29" fillId="3" borderId="30" xfId="3" applyFont="1" applyFill="1" applyBorder="1" applyAlignment="1" applyProtection="1">
      <alignment horizontal="left" vertical="center"/>
    </xf>
    <xf numFmtId="0" fontId="43" fillId="3" borderId="4" xfId="3" applyFont="1" applyFill="1" applyBorder="1" applyAlignment="1" applyProtection="1">
      <alignment horizontal="center" vertical="center" wrapText="1"/>
    </xf>
    <xf numFmtId="0" fontId="43" fillId="0" borderId="7" xfId="0" applyFont="1" applyBorder="1" applyAlignment="1" applyProtection="1">
      <alignment horizontal="center" vertical="center"/>
    </xf>
    <xf numFmtId="0" fontId="43" fillId="3" borderId="4" xfId="0" applyFont="1" applyFill="1" applyBorder="1" applyAlignment="1" applyProtection="1">
      <alignment horizontal="center" vertical="center"/>
    </xf>
    <xf numFmtId="0" fontId="50" fillId="0" borderId="4" xfId="0" applyFont="1" applyBorder="1" applyAlignment="1" applyProtection="1">
      <alignment horizontal="center" vertical="center"/>
    </xf>
    <xf numFmtId="0" fontId="29" fillId="0" borderId="7" xfId="0" applyFont="1" applyBorder="1" applyAlignment="1" applyProtection="1">
      <alignment horizontal="center" vertical="center"/>
    </xf>
    <xf numFmtId="0" fontId="29" fillId="0" borderId="7" xfId="0" applyFont="1" applyBorder="1" applyAlignment="1" applyProtection="1"/>
    <xf numFmtId="0" fontId="29" fillId="0" borderId="11" xfId="0" applyFont="1" applyBorder="1" applyAlignment="1" applyProtection="1"/>
    <xf numFmtId="0" fontId="48" fillId="0" borderId="4" xfId="3" applyFont="1" applyBorder="1" applyAlignment="1" applyProtection="1">
      <alignment horizontal="center" vertical="center"/>
    </xf>
    <xf numFmtId="0" fontId="11" fillId="0" borderId="8" xfId="0" applyFont="1" applyBorder="1" applyAlignment="1" applyProtection="1">
      <alignment horizontal="center" vertical="center"/>
    </xf>
    <xf numFmtId="0" fontId="51" fillId="0" borderId="4" xfId="0" applyFont="1" applyBorder="1" applyAlignment="1" applyProtection="1">
      <alignment horizontal="center" vertical="center"/>
    </xf>
    <xf numFmtId="0" fontId="51" fillId="0" borderId="8" xfId="0" applyFont="1" applyBorder="1" applyAlignment="1" applyProtection="1">
      <alignment horizontal="center" vertical="center" wrapText="1"/>
    </xf>
    <xf numFmtId="0" fontId="46" fillId="3" borderId="30" xfId="3" applyFont="1" applyFill="1" applyBorder="1" applyAlignment="1" applyProtection="1">
      <alignment horizontal="left" vertical="center" wrapText="1"/>
    </xf>
    <xf numFmtId="0" fontId="43" fillId="0" borderId="4" xfId="0" applyFont="1" applyBorder="1" applyAlignment="1" applyProtection="1">
      <alignment horizontal="center" vertical="center"/>
    </xf>
    <xf numFmtId="0" fontId="29" fillId="0" borderId="8" xfId="0" applyFont="1" applyBorder="1" applyAlignment="1" applyProtection="1"/>
    <xf numFmtId="0" fontId="50" fillId="3" borderId="4" xfId="0" applyFont="1" applyFill="1" applyBorder="1" applyAlignment="1" applyProtection="1">
      <alignment horizontal="center" vertical="center"/>
    </xf>
    <xf numFmtId="0" fontId="50" fillId="3" borderId="30" xfId="0" applyFont="1" applyFill="1" applyBorder="1" applyAlignment="1" applyProtection="1">
      <alignment horizontal="left" vertical="center"/>
    </xf>
    <xf numFmtId="0" fontId="43" fillId="3" borderId="8" xfId="0" applyFont="1" applyFill="1" applyBorder="1" applyAlignment="1" applyProtection="1">
      <alignment horizontal="center" vertical="center"/>
    </xf>
    <xf numFmtId="0" fontId="29" fillId="0" borderId="28" xfId="0" applyFont="1" applyBorder="1" applyAlignment="1" applyProtection="1">
      <alignment horizontal="center" vertical="center" wrapText="1"/>
    </xf>
    <xf numFmtId="0" fontId="48" fillId="0" borderId="4" xfId="3" applyFont="1" applyBorder="1" applyAlignment="1" applyProtection="1">
      <alignment horizontal="center" vertical="center" wrapText="1"/>
    </xf>
    <xf numFmtId="0" fontId="54" fillId="3" borderId="4" xfId="0" applyFont="1" applyFill="1" applyBorder="1" applyAlignment="1" applyProtection="1">
      <alignment horizontal="center" vertical="center"/>
    </xf>
    <xf numFmtId="0" fontId="54" fillId="0" borderId="4" xfId="0" applyFont="1" applyBorder="1" applyAlignment="1" applyProtection="1">
      <alignment horizontal="center" vertical="center"/>
    </xf>
    <xf numFmtId="0" fontId="54" fillId="3" borderId="28" xfId="0" applyFont="1" applyFill="1" applyBorder="1" applyAlignment="1" applyProtection="1">
      <alignment horizontal="center" vertical="center"/>
    </xf>
    <xf numFmtId="0" fontId="55" fillId="3" borderId="9" xfId="0" applyFont="1" applyFill="1" applyBorder="1" applyAlignment="1" applyProtection="1">
      <alignment horizontal="center" vertical="center"/>
    </xf>
    <xf numFmtId="0" fontId="56" fillId="3" borderId="4" xfId="0" applyFont="1" applyFill="1" applyBorder="1" applyAlignment="1" applyProtection="1">
      <alignment horizontal="center" vertical="center"/>
    </xf>
    <xf numFmtId="0" fontId="57" fillId="0" borderId="4" xfId="0" applyFont="1" applyBorder="1" applyAlignment="1" applyProtection="1">
      <alignment horizontal="center" vertical="center"/>
    </xf>
    <xf numFmtId="0" fontId="58" fillId="19" borderId="0" xfId="3" applyFont="1" applyFill="1" applyAlignment="1" applyProtection="1">
      <alignment horizontal="center" vertical="center"/>
    </xf>
    <xf numFmtId="0" fontId="29" fillId="0" borderId="13" xfId="0" applyFont="1" applyBorder="1" applyAlignment="1" applyProtection="1">
      <alignment horizontal="center" vertical="center" wrapText="1"/>
    </xf>
    <xf numFmtId="0" fontId="53" fillId="3" borderId="4" xfId="0" applyFont="1" applyFill="1" applyBorder="1" applyAlignment="1" applyProtection="1">
      <alignment horizontal="center" vertical="center"/>
    </xf>
    <xf numFmtId="0" fontId="50" fillId="3" borderId="30" xfId="0" applyFont="1" applyFill="1" applyBorder="1" applyAlignment="1" applyProtection="1">
      <alignment horizontal="left" vertical="center" wrapText="1"/>
    </xf>
    <xf numFmtId="0" fontId="43" fillId="3" borderId="7" xfId="0" applyFont="1" applyFill="1" applyBorder="1" applyAlignment="1" applyProtection="1">
      <alignment horizontal="center" vertical="center"/>
    </xf>
    <xf numFmtId="0" fontId="50" fillId="3" borderId="10" xfId="0" applyFont="1" applyFill="1" applyBorder="1" applyAlignment="1" applyProtection="1">
      <alignment horizontal="center" vertical="center"/>
    </xf>
    <xf numFmtId="0" fontId="29" fillId="3" borderId="30" xfId="0" applyFont="1" applyFill="1" applyBorder="1" applyAlignment="1" applyProtection="1">
      <alignment horizontal="left" vertical="center" wrapText="1"/>
    </xf>
    <xf numFmtId="0" fontId="50" fillId="3" borderId="7" xfId="0" applyFont="1" applyFill="1" applyBorder="1" applyAlignment="1" applyProtection="1">
      <alignment horizontal="center" vertical="center"/>
    </xf>
    <xf numFmtId="0" fontId="43" fillId="3" borderId="4" xfId="0" applyFont="1" applyFill="1" applyBorder="1" applyAlignment="1" applyProtection="1">
      <alignment horizontal="center" vertical="center" wrapText="1"/>
    </xf>
    <xf numFmtId="0" fontId="50" fillId="3" borderId="13" xfId="0" applyFont="1" applyFill="1" applyBorder="1" applyAlignment="1" applyProtection="1">
      <alignment horizontal="center" vertical="center"/>
    </xf>
    <xf numFmtId="0" fontId="50" fillId="3" borderId="5" xfId="0" applyFont="1" applyFill="1" applyBorder="1" applyAlignment="1" applyProtection="1">
      <alignment horizontal="center" vertical="center"/>
    </xf>
    <xf numFmtId="0" fontId="41" fillId="3" borderId="4" xfId="0" applyFont="1" applyFill="1" applyBorder="1" applyAlignment="1" applyProtection="1">
      <alignment horizontal="center" vertical="center" wrapText="1"/>
    </xf>
    <xf numFmtId="0" fontId="29" fillId="13" borderId="8" xfId="0" applyFont="1" applyFill="1" applyBorder="1" applyAlignment="1" applyProtection="1">
      <alignment horizontal="center" vertical="center"/>
    </xf>
    <xf numFmtId="0" fontId="29" fillId="13" borderId="11" xfId="0" applyFont="1" applyFill="1" applyBorder="1" applyAlignment="1" applyProtection="1">
      <alignment horizontal="center" vertical="center"/>
    </xf>
    <xf numFmtId="0" fontId="29" fillId="13" borderId="29" xfId="0" applyFont="1" applyFill="1" applyBorder="1" applyAlignment="1" applyProtection="1">
      <alignment horizontal="center" vertical="center"/>
    </xf>
    <xf numFmtId="0" fontId="32" fillId="21" borderId="4" xfId="0" applyFont="1" applyFill="1" applyBorder="1" applyAlignment="1" applyProtection="1">
      <alignment horizontal="center" vertical="center"/>
    </xf>
    <xf numFmtId="0" fontId="32" fillId="21" borderId="32" xfId="0" applyFont="1" applyFill="1" applyBorder="1" applyAlignment="1" applyProtection="1">
      <alignment horizontal="center" vertical="center"/>
    </xf>
    <xf numFmtId="0" fontId="32" fillId="21" borderId="33" xfId="0" applyFont="1" applyFill="1" applyBorder="1" applyAlignment="1" applyProtection="1">
      <alignment horizontal="center" vertical="center"/>
    </xf>
    <xf numFmtId="0" fontId="32" fillId="21" borderId="12" xfId="0" applyFont="1" applyFill="1" applyBorder="1" applyAlignment="1" applyProtection="1">
      <alignment horizontal="center" vertical="center"/>
    </xf>
    <xf numFmtId="0" fontId="32" fillId="22" borderId="7" xfId="0" applyFont="1" applyFill="1" applyBorder="1" applyAlignment="1" applyProtection="1">
      <alignment horizontal="center" vertical="center"/>
    </xf>
    <xf numFmtId="0" fontId="59" fillId="21" borderId="15" xfId="0" applyFont="1" applyFill="1" applyBorder="1" applyAlignment="1" applyProtection="1">
      <alignment vertical="center"/>
    </xf>
    <xf numFmtId="0" fontId="59" fillId="21" borderId="4" xfId="0" applyFont="1" applyFill="1" applyBorder="1" applyAlignment="1" applyProtection="1">
      <alignment horizontal="center" vertical="center"/>
    </xf>
    <xf numFmtId="0" fontId="59" fillId="21" borderId="8" xfId="0" applyFont="1" applyFill="1" applyBorder="1" applyAlignment="1" applyProtection="1">
      <alignment horizontal="center" vertical="center"/>
    </xf>
    <xf numFmtId="0" fontId="60" fillId="22" borderId="0" xfId="0" applyFont="1" applyFill="1" applyAlignment="1" applyProtection="1">
      <alignment horizontal="center" vertical="center"/>
    </xf>
    <xf numFmtId="0" fontId="39" fillId="11" borderId="0" xfId="0" applyFont="1" applyFill="1" applyAlignment="1" applyProtection="1">
      <alignment horizontal="center" vertical="center"/>
    </xf>
    <xf numFmtId="0" fontId="29" fillId="3" borderId="30" xfId="3" applyFont="1" applyFill="1" applyBorder="1" applyAlignment="1" applyProtection="1">
      <alignment horizontal="left" vertical="center" wrapText="1"/>
    </xf>
    <xf numFmtId="0" fontId="61" fillId="0" borderId="4" xfId="0" applyFont="1" applyBorder="1" applyAlignment="1" applyProtection="1">
      <alignment horizontal="center" vertical="center" wrapText="1"/>
    </xf>
    <xf numFmtId="0" fontId="32" fillId="3" borderId="30" xfId="3" applyFont="1" applyFill="1" applyBorder="1" applyAlignment="1" applyProtection="1">
      <alignment horizontal="left" vertical="center" wrapText="1"/>
    </xf>
    <xf numFmtId="0" fontId="56" fillId="3" borderId="8" xfId="0" applyFont="1" applyFill="1" applyBorder="1" applyAlignment="1" applyProtection="1">
      <alignment horizontal="center" vertical="center"/>
    </xf>
    <xf numFmtId="0" fontId="48" fillId="0" borderId="4" xfId="0" applyFont="1" applyBorder="1" applyAlignment="1" applyProtection="1">
      <alignment horizontal="center" vertical="center"/>
    </xf>
    <xf numFmtId="0" fontId="53" fillId="0" borderId="4" xfId="0" applyFont="1" applyBorder="1" applyAlignment="1" applyProtection="1">
      <alignment horizontal="center" vertical="center"/>
    </xf>
    <xf numFmtId="0" fontId="29" fillId="3" borderId="34" xfId="3" applyFont="1" applyFill="1" applyBorder="1" applyAlignment="1" applyProtection="1">
      <alignment horizontal="left" vertical="center"/>
    </xf>
    <xf numFmtId="0" fontId="62" fillId="3" borderId="4" xfId="0" applyFont="1" applyFill="1" applyBorder="1" applyAlignment="1" applyProtection="1">
      <alignment horizontal="center" vertical="center" wrapText="1"/>
    </xf>
    <xf numFmtId="0" fontId="29" fillId="3" borderId="34" xfId="3" applyFont="1" applyFill="1" applyBorder="1" applyAlignment="1" applyProtection="1">
      <alignment horizontal="left" vertical="center" wrapText="1"/>
    </xf>
    <xf numFmtId="0" fontId="49" fillId="0" borderId="4" xfId="3" applyFont="1" applyBorder="1" applyAlignment="1" applyProtection="1">
      <alignment horizontal="center" vertical="center" wrapText="1"/>
    </xf>
    <xf numFmtId="0" fontId="59" fillId="22" borderId="7" xfId="0" applyFont="1" applyFill="1" applyBorder="1" applyAlignment="1" applyProtection="1">
      <alignment horizontal="center" vertical="center"/>
    </xf>
    <xf numFmtId="0" fontId="51" fillId="0" borderId="8" xfId="0" applyFont="1" applyBorder="1" applyAlignment="1" applyProtection="1">
      <alignment horizontal="center" vertical="center"/>
    </xf>
    <xf numFmtId="0" fontId="38" fillId="3" borderId="30" xfId="0" applyFont="1" applyFill="1" applyBorder="1" applyAlignment="1" applyProtection="1">
      <alignment horizontal="left" vertical="center"/>
    </xf>
    <xf numFmtId="0" fontId="32" fillId="3" borderId="30" xfId="0" applyFont="1" applyFill="1" applyBorder="1" applyAlignment="1" applyProtection="1">
      <alignment horizontal="left" vertical="center" wrapText="1"/>
    </xf>
    <xf numFmtId="0" fontId="64" fillId="0" borderId="4" xfId="3" applyFont="1" applyBorder="1" applyAlignment="1" applyProtection="1">
      <alignment horizontal="center" vertical="center" wrapText="1"/>
    </xf>
    <xf numFmtId="0" fontId="61" fillId="3" borderId="30" xfId="3" applyFont="1" applyFill="1" applyBorder="1" applyAlignment="1" applyProtection="1">
      <alignment horizontal="left" vertical="center" wrapText="1"/>
    </xf>
    <xf numFmtId="0" fontId="38" fillId="3" borderId="30" xfId="0" applyFont="1" applyFill="1" applyBorder="1" applyAlignment="1" applyProtection="1">
      <alignment horizontal="left" vertical="center" wrapText="1"/>
    </xf>
    <xf numFmtId="0" fontId="27" fillId="0" borderId="0" xfId="0" applyFont="1" applyAlignment="1" applyProtection="1"/>
    <xf numFmtId="0" fontId="68" fillId="0" borderId="0" xfId="0" applyFont="1" applyAlignment="1" applyProtection="1">
      <alignment vertical="center"/>
    </xf>
    <xf numFmtId="0" fontId="68" fillId="0" borderId="0" xfId="0" applyFont="1" applyAlignment="1" applyProtection="1">
      <alignment horizontal="center" vertical="center"/>
    </xf>
    <xf numFmtId="0" fontId="68" fillId="23" borderId="8" xfId="0" applyFont="1" applyFill="1" applyBorder="1" applyAlignment="1" applyProtection="1">
      <alignment horizontal="center" vertical="center" wrapText="1"/>
    </xf>
    <xf numFmtId="0" fontId="68" fillId="0" borderId="0" xfId="0" applyFont="1" applyAlignment="1" applyProtection="1">
      <alignment horizontal="left"/>
    </xf>
    <xf numFmtId="0" fontId="68" fillId="23" borderId="10" xfId="0" applyFont="1" applyFill="1" applyBorder="1" applyAlignment="1" applyProtection="1">
      <alignment horizontal="center" vertical="center" wrapText="1"/>
    </xf>
    <xf numFmtId="0" fontId="68" fillId="24" borderId="2" xfId="0" applyFont="1" applyFill="1" applyBorder="1" applyAlignment="1" applyProtection="1">
      <alignment horizontal="center" vertical="center" wrapText="1"/>
    </xf>
    <xf numFmtId="0" fontId="68" fillId="24" borderId="35" xfId="0" applyFont="1" applyFill="1" applyBorder="1" applyAlignment="1" applyProtection="1">
      <alignment horizontal="center" vertical="center" wrapText="1"/>
    </xf>
    <xf numFmtId="0" fontId="68" fillId="24" borderId="35" xfId="0" applyFont="1" applyFill="1" applyBorder="1" applyAlignment="1" applyProtection="1">
      <alignment horizontal="center" vertical="center"/>
    </xf>
    <xf numFmtId="0" fontId="68" fillId="24" borderId="36" xfId="0" applyFont="1" applyFill="1" applyBorder="1" applyAlignment="1" applyProtection="1">
      <alignment horizontal="center" vertical="center"/>
    </xf>
    <xf numFmtId="0" fontId="68" fillId="9" borderId="0" xfId="0" applyFont="1" applyFill="1" applyAlignment="1" applyProtection="1"/>
    <xf numFmtId="0" fontId="69" fillId="25" borderId="4" xfId="0" applyFont="1" applyFill="1" applyBorder="1" applyAlignment="1" applyProtection="1">
      <alignment horizontal="center" vertical="center" wrapText="1"/>
    </xf>
    <xf numFmtId="0" fontId="69" fillId="25" borderId="16" xfId="0" applyFont="1" applyFill="1" applyBorder="1" applyAlignment="1" applyProtection="1">
      <alignment horizontal="center" vertical="center" wrapText="1"/>
    </xf>
    <xf numFmtId="0" fontId="70" fillId="24" borderId="4" xfId="0" applyFont="1" applyFill="1" applyBorder="1" applyAlignment="1" applyProtection="1">
      <alignment horizontal="center" vertical="center" wrapText="1"/>
    </xf>
    <xf numFmtId="0" fontId="71" fillId="24" borderId="4" xfId="0" applyFont="1" applyFill="1" applyBorder="1" applyAlignment="1" applyProtection="1">
      <alignment horizontal="center" vertical="center" wrapText="1"/>
    </xf>
    <xf numFmtId="0" fontId="70" fillId="26" borderId="4" xfId="0" applyFont="1" applyFill="1" applyBorder="1" applyAlignment="1" applyProtection="1">
      <alignment horizontal="center" vertical="center" wrapText="1"/>
    </xf>
    <xf numFmtId="0" fontId="70" fillId="26" borderId="4" xfId="0" applyFont="1" applyFill="1" applyBorder="1" applyAlignment="1" applyProtection="1">
      <alignment horizontal="center" vertical="center"/>
    </xf>
    <xf numFmtId="0" fontId="70" fillId="13" borderId="4" xfId="0" applyFont="1" applyFill="1" applyBorder="1" applyAlignment="1" applyProtection="1">
      <alignment horizontal="center" vertical="center"/>
    </xf>
    <xf numFmtId="0" fontId="4" fillId="0" borderId="4" xfId="0" applyFont="1" applyBorder="1" applyAlignment="1" applyProtection="1">
      <alignment horizontal="center" vertical="center"/>
    </xf>
    <xf numFmtId="0" fontId="72" fillId="24" borderId="4" xfId="0" applyFont="1" applyFill="1" applyBorder="1" applyAlignment="1" applyProtection="1">
      <alignment horizontal="center" vertical="center" wrapText="1"/>
    </xf>
    <xf numFmtId="0" fontId="70" fillId="0" borderId="0" xfId="0" applyFont="1" applyAlignment="1" applyProtection="1">
      <alignment vertical="center"/>
    </xf>
    <xf numFmtId="165" fontId="70" fillId="13" borderId="4" xfId="0" applyNumberFormat="1" applyFont="1" applyFill="1" applyBorder="1" applyAlignment="1" applyProtection="1">
      <alignment horizontal="center" vertical="center"/>
    </xf>
    <xf numFmtId="165" fontId="70" fillId="26" borderId="4" xfId="0" applyNumberFormat="1" applyFont="1" applyFill="1" applyBorder="1" applyAlignment="1" applyProtection="1">
      <alignment horizontal="center" vertical="center"/>
    </xf>
    <xf numFmtId="0" fontId="8" fillId="24" borderId="4" xfId="0" applyFont="1" applyFill="1" applyBorder="1" applyAlignment="1" applyProtection="1">
      <alignment horizontal="center" vertical="center" wrapText="1"/>
    </xf>
    <xf numFmtId="0" fontId="70" fillId="27" borderId="4" xfId="0" applyFont="1" applyFill="1" applyBorder="1" applyAlignment="1" applyProtection="1">
      <alignment horizontal="center" vertical="center"/>
    </xf>
    <xf numFmtId="0" fontId="70" fillId="28" borderId="4" xfId="0" applyFont="1" applyFill="1" applyBorder="1" applyAlignment="1" applyProtection="1">
      <alignment horizontal="center" vertical="center"/>
    </xf>
    <xf numFmtId="0" fontId="70" fillId="29" borderId="4" xfId="0" applyFont="1" applyFill="1" applyBorder="1" applyAlignment="1" applyProtection="1">
      <alignment horizontal="center" vertical="center"/>
    </xf>
    <xf numFmtId="0" fontId="34" fillId="24" borderId="4" xfId="0" applyFont="1" applyFill="1" applyBorder="1" applyAlignment="1" applyProtection="1">
      <alignment horizontal="center" vertical="center" wrapText="1"/>
    </xf>
    <xf numFmtId="0" fontId="10" fillId="0" borderId="0" xfId="4" applyFont="1" applyBorder="1" applyAlignment="1" applyProtection="1">
      <alignment horizontal="left" vertical="center"/>
    </xf>
    <xf numFmtId="0" fontId="21" fillId="0" borderId="0" xfId="4" applyFont="1" applyBorder="1" applyAlignment="1" applyProtection="1">
      <alignment horizontal="left" vertical="center" wrapText="1"/>
    </xf>
    <xf numFmtId="0" fontId="10" fillId="8" borderId="3" xfId="4" applyFont="1" applyFill="1" applyBorder="1" applyAlignment="1" applyProtection="1">
      <alignment horizontal="left" vertical="center" wrapText="1"/>
    </xf>
    <xf numFmtId="0" fontId="10" fillId="8" borderId="0" xfId="4" applyFont="1" applyFill="1" applyBorder="1" applyAlignment="1" applyProtection="1">
      <alignment horizontal="left" vertical="top" wrapText="1"/>
    </xf>
    <xf numFmtId="0" fontId="10" fillId="8" borderId="0" xfId="4" applyFont="1" applyFill="1" applyBorder="1" applyAlignment="1" applyProtection="1">
      <alignment horizontal="left" wrapText="1"/>
    </xf>
    <xf numFmtId="0" fontId="12" fillId="0" borderId="0" xfId="4" applyFont="1" applyBorder="1" applyAlignment="1" applyProtection="1">
      <alignment horizontal="left"/>
    </xf>
    <xf numFmtId="0" fontId="10" fillId="9" borderId="4" xfId="4" applyFont="1" applyFill="1" applyBorder="1" applyAlignment="1" applyProtection="1">
      <alignment horizontal="center" wrapText="1"/>
    </xf>
    <xf numFmtId="0" fontId="7" fillId="10" borderId="4" xfId="4" applyFont="1" applyFill="1" applyBorder="1" applyAlignment="1" applyProtection="1">
      <alignment horizontal="center" vertical="center" wrapText="1"/>
    </xf>
    <xf numFmtId="0" fontId="7" fillId="0" borderId="0" xfId="4" applyFont="1" applyBorder="1" applyAlignment="1" applyProtection="1">
      <alignment horizontal="left"/>
    </xf>
    <xf numFmtId="0" fontId="7" fillId="0" borderId="0" xfId="4" applyFont="1" applyBorder="1" applyAlignment="1" applyProtection="1">
      <alignment horizontal="center" vertical="center" wrapText="1"/>
    </xf>
    <xf numFmtId="0" fontId="27" fillId="0" borderId="4" xfId="4" applyFont="1" applyBorder="1" applyAlignment="1" applyProtection="1">
      <alignment horizontal="center" vertical="center" wrapText="1"/>
    </xf>
    <xf numFmtId="0" fontId="4" fillId="0" borderId="4" xfId="4" applyFont="1" applyBorder="1" applyAlignment="1" applyProtection="1">
      <alignment horizontal="left" vertical="center"/>
    </xf>
    <xf numFmtId="0" fontId="1" fillId="11" borderId="11" xfId="0" applyFont="1" applyFill="1" applyBorder="1" applyAlignment="1" applyProtection="1">
      <alignment horizontal="left" vertical="center" wrapText="1" indent="1"/>
    </xf>
    <xf numFmtId="0" fontId="32" fillId="13" borderId="4" xfId="0" applyFont="1" applyFill="1" applyBorder="1" applyAlignment="1" applyProtection="1">
      <alignment horizontal="center" vertical="center"/>
    </xf>
    <xf numFmtId="0" fontId="37" fillId="11" borderId="4" xfId="0" applyFont="1" applyFill="1" applyBorder="1" applyAlignment="1" applyProtection="1">
      <alignment horizontal="center" vertical="center" wrapText="1"/>
    </xf>
    <xf numFmtId="0" fontId="38" fillId="15" borderId="15" xfId="6"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10" borderId="8" xfId="6" applyFont="1" applyFill="1" applyBorder="1" applyAlignment="1" applyProtection="1">
      <alignment horizontal="center" vertical="center" wrapText="1"/>
    </xf>
    <xf numFmtId="0" fontId="39" fillId="17" borderId="16" xfId="0" applyFont="1" applyFill="1" applyBorder="1" applyAlignment="1" applyProtection="1">
      <alignment horizontal="center" vertical="center" wrapText="1"/>
    </xf>
    <xf numFmtId="0" fontId="1" fillId="18" borderId="4" xfId="0" applyFont="1" applyFill="1" applyBorder="1" applyAlignment="1" applyProtection="1">
      <alignment horizontal="center" vertical="center" wrapText="1"/>
    </xf>
    <xf numFmtId="0" fontId="40" fillId="19" borderId="17" xfId="3" applyFont="1" applyFill="1" applyBorder="1" applyAlignment="1" applyProtection="1">
      <alignment horizontal="center" vertical="center" wrapText="1"/>
    </xf>
    <xf numFmtId="0" fontId="38" fillId="11" borderId="18" xfId="3" applyFont="1" applyFill="1" applyBorder="1" applyAlignment="1" applyProtection="1">
      <alignment horizontal="center" vertical="center" wrapText="1"/>
    </xf>
    <xf numFmtId="0" fontId="38" fillId="11" borderId="19" xfId="3" applyFont="1" applyFill="1" applyBorder="1" applyAlignment="1" applyProtection="1">
      <alignment horizontal="center" vertical="center" wrapText="1"/>
    </xf>
    <xf numFmtId="0" fontId="38" fillId="11" borderId="20" xfId="3" applyFont="1" applyFill="1" applyBorder="1" applyAlignment="1" applyProtection="1">
      <alignment horizontal="center" vertical="center" wrapText="1"/>
    </xf>
    <xf numFmtId="0" fontId="38" fillId="11" borderId="18" xfId="0" applyFont="1" applyFill="1" applyBorder="1" applyAlignment="1" applyProtection="1">
      <alignment horizontal="center" vertical="center" wrapText="1"/>
    </xf>
    <xf numFmtId="0" fontId="38" fillId="10" borderId="18" xfId="6" applyFont="1" applyFill="1" applyBorder="1" applyAlignment="1" applyProtection="1">
      <alignment horizontal="center" vertical="center" textRotation="90" wrapText="1"/>
    </xf>
    <xf numFmtId="0" fontId="38" fillId="10" borderId="18" xfId="6" applyFont="1" applyFill="1" applyBorder="1" applyAlignment="1" applyProtection="1">
      <alignment horizontal="center" vertical="center" wrapText="1"/>
    </xf>
    <xf numFmtId="0" fontId="38" fillId="10" borderId="4" xfId="6" applyFont="1" applyFill="1" applyBorder="1" applyAlignment="1" applyProtection="1">
      <alignment horizontal="center" vertical="center" wrapText="1"/>
    </xf>
    <xf numFmtId="0" fontId="32" fillId="10" borderId="7" xfId="6" applyFont="1" applyFill="1" applyBorder="1" applyAlignment="1" applyProtection="1">
      <alignment horizontal="center" vertical="center"/>
    </xf>
    <xf numFmtId="0" fontId="41" fillId="10" borderId="18" xfId="3" applyFont="1" applyFill="1" applyBorder="1" applyAlignment="1" applyProtection="1">
      <alignment horizontal="center" vertical="center" wrapText="1"/>
    </xf>
    <xf numFmtId="0" fontId="41" fillId="13" borderId="4" xfId="3" applyFont="1" applyFill="1" applyBorder="1" applyAlignment="1" applyProtection="1">
      <alignment horizontal="center" vertical="center" wrapText="1"/>
    </xf>
    <xf numFmtId="0" fontId="30" fillId="18" borderId="4" xfId="0" applyFont="1" applyFill="1" applyBorder="1" applyAlignment="1" applyProtection="1">
      <alignment horizontal="center" vertical="center" wrapText="1"/>
    </xf>
    <xf numFmtId="0" fontId="41" fillId="6" borderId="26" xfId="3" applyFont="1" applyFill="1" applyBorder="1" applyAlignment="1" applyProtection="1">
      <alignment horizontal="center" vertical="center" wrapText="1"/>
    </xf>
    <xf numFmtId="0" fontId="41" fillId="6" borderId="13" xfId="3" applyFont="1" applyFill="1" applyBorder="1" applyAlignment="1" applyProtection="1">
      <alignment horizontal="center" vertical="center" wrapText="1"/>
    </xf>
    <xf numFmtId="0" fontId="36" fillId="11" borderId="8" xfId="0" applyFont="1" applyFill="1" applyBorder="1" applyAlignment="1" applyProtection="1">
      <alignment vertical="center" wrapText="1"/>
    </xf>
    <xf numFmtId="0" fontId="29" fillId="0" borderId="4" xfId="0" applyFont="1" applyBorder="1" applyAlignment="1" applyProtection="1">
      <alignment horizontal="center" vertical="center" wrapText="1"/>
    </xf>
    <xf numFmtId="0" fontId="46" fillId="3" borderId="4" xfId="3" applyFont="1" applyFill="1" applyBorder="1" applyAlignment="1" applyProtection="1">
      <alignment horizontal="center" vertical="center" wrapText="1"/>
    </xf>
    <xf numFmtId="0" fontId="46" fillId="3" borderId="4" xfId="3" applyFont="1" applyFill="1" applyBorder="1" applyAlignment="1" applyProtection="1">
      <alignment horizontal="center" vertical="center"/>
    </xf>
    <xf numFmtId="0" fontId="46" fillId="18" borderId="4" xfId="3" applyFont="1" applyFill="1" applyBorder="1" applyAlignment="1" applyProtection="1">
      <alignment horizontal="center" vertical="center"/>
    </xf>
    <xf numFmtId="0" fontId="29" fillId="3" borderId="4" xfId="0" applyFont="1" applyFill="1" applyBorder="1" applyAlignment="1" applyProtection="1">
      <alignment horizontal="center" vertical="center" wrapText="1"/>
    </xf>
    <xf numFmtId="0" fontId="32" fillId="21" borderId="31" xfId="0" applyFont="1" applyFill="1" applyBorder="1" applyAlignment="1" applyProtection="1">
      <alignment horizontal="center" vertical="center"/>
    </xf>
    <xf numFmtId="0" fontId="29" fillId="3" borderId="4" xfId="0" applyFont="1" applyFill="1" applyBorder="1" applyAlignment="1" applyProtection="1">
      <alignment horizontal="center" vertical="center"/>
    </xf>
    <xf numFmtId="0" fontId="46" fillId="3" borderId="13" xfId="3" applyFont="1" applyFill="1" applyBorder="1" applyAlignment="1" applyProtection="1">
      <alignment horizontal="center" vertical="center" wrapText="1"/>
    </xf>
    <xf numFmtId="0" fontId="29" fillId="13" borderId="8" xfId="0" applyFont="1" applyFill="1" applyBorder="1" applyAlignment="1" applyProtection="1">
      <alignment horizontal="center" vertical="center"/>
    </xf>
    <xf numFmtId="0" fontId="32" fillId="21" borderId="28" xfId="0" applyFont="1" applyFill="1" applyBorder="1" applyAlignment="1" applyProtection="1">
      <alignment horizontal="center" vertical="center"/>
    </xf>
    <xf numFmtId="0" fontId="27" fillId="0" borderId="4" xfId="0" applyFont="1" applyBorder="1" applyAlignment="1" applyProtection="1">
      <alignment horizontal="center" vertical="center"/>
    </xf>
    <xf numFmtId="0" fontId="66" fillId="0" borderId="4" xfId="0" applyFont="1" applyBorder="1" applyAlignment="1" applyProtection="1">
      <alignment horizontal="center" vertical="center" wrapText="1"/>
    </xf>
    <xf numFmtId="0" fontId="27" fillId="0" borderId="11" xfId="0" applyFont="1" applyBorder="1" applyAlignment="1" applyProtection="1">
      <alignment horizontal="center" vertical="center"/>
    </xf>
    <xf numFmtId="0" fontId="66" fillId="0" borderId="4" xfId="0" applyFont="1" applyBorder="1" applyAlignment="1" applyProtection="1">
      <alignment horizontal="left" vertical="center" wrapText="1"/>
    </xf>
    <xf numFmtId="0" fontId="66" fillId="0" borderId="0" xfId="0" applyFont="1" applyBorder="1" applyAlignment="1" applyProtection="1">
      <alignment wrapText="1"/>
    </xf>
    <xf numFmtId="0" fontId="27" fillId="0" borderId="0" xfId="0" applyFont="1" applyBorder="1" applyAlignment="1" applyProtection="1">
      <alignment horizontal="center" wrapText="1"/>
    </xf>
    <xf numFmtId="0" fontId="68" fillId="0" borderId="0" xfId="0" applyFont="1" applyBorder="1" applyAlignment="1" applyProtection="1">
      <alignment horizontal="center" vertical="center" wrapText="1"/>
    </xf>
    <xf numFmtId="0" fontId="68" fillId="10" borderId="4" xfId="0" applyFont="1" applyFill="1" applyBorder="1" applyAlignment="1" applyProtection="1">
      <alignment horizontal="left" vertical="center"/>
    </xf>
    <xf numFmtId="0" fontId="68" fillId="9" borderId="0" xfId="0" applyFont="1" applyFill="1" applyBorder="1" applyAlignment="1" applyProtection="1">
      <alignment horizontal="center"/>
    </xf>
    <xf numFmtId="0" fontId="68" fillId="9" borderId="0" xfId="0" applyFont="1" applyFill="1" applyBorder="1" applyAlignment="1" applyProtection="1">
      <alignment horizontal="center" wrapText="1"/>
    </xf>
    <xf numFmtId="0" fontId="4" fillId="0" borderId="0" xfId="0" applyFont="1" applyBorder="1" applyAlignment="1" applyProtection="1">
      <alignment horizontal="center" wrapText="1"/>
    </xf>
    <xf numFmtId="0" fontId="70" fillId="27" borderId="4" xfId="0" applyFont="1" applyFill="1" applyBorder="1" applyAlignment="1" applyProtection="1">
      <alignment horizontal="center" vertical="center" wrapText="1"/>
    </xf>
    <xf numFmtId="0" fontId="70" fillId="24" borderId="4" xfId="0" applyFont="1" applyFill="1" applyBorder="1" applyAlignment="1" applyProtection="1">
      <alignment horizontal="center" vertical="center" wrapText="1"/>
    </xf>
    <xf numFmtId="0" fontId="4" fillId="0" borderId="25" xfId="0" applyFont="1" applyBorder="1" applyAlignment="1" applyProtection="1">
      <alignment horizontal="left" vertical="center" wrapText="1"/>
    </xf>
    <xf numFmtId="0" fontId="70" fillId="28" borderId="4" xfId="0" applyFont="1" applyFill="1" applyBorder="1" applyAlignment="1" applyProtection="1">
      <alignment horizontal="center" vertical="center" wrapText="1"/>
    </xf>
    <xf numFmtId="0" fontId="70" fillId="29" borderId="4" xfId="0" applyFont="1" applyFill="1" applyBorder="1" applyAlignment="1" applyProtection="1">
      <alignment horizontal="center" vertical="center" wrapText="1"/>
    </xf>
  </cellXfs>
  <cellStyles count="7">
    <cellStyle name="BC RNCP" xfId="1" xr:uid="{00000000-0005-0000-0000-000006000000}"/>
    <cellStyle name="Hyperlink 1" xfId="2" xr:uid="{00000000-0005-0000-0000-000007000000}"/>
    <cellStyle name="Normal" xfId="0" builtinId="0"/>
    <cellStyle name="Normal 2" xfId="3" xr:uid="{00000000-0005-0000-0000-000008000000}"/>
    <cellStyle name="Normal 3" xfId="4" xr:uid="{00000000-0005-0000-0000-000009000000}"/>
    <cellStyle name="Texte explicatif 2" xfId="5" xr:uid="{00000000-0005-0000-0000-00000A000000}"/>
    <cellStyle name="Total 2" xfId="6" xr:uid="{00000000-0005-0000-0000-00000B000000}"/>
  </cellStyles>
  <dxfs count="15">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E2EFDA"/>
      <rgbColor rgb="FF0000FF"/>
      <rgbColor rgb="FFC6E0B4"/>
      <rgbColor rgb="FFFF00FF"/>
      <rgbColor rgb="FFD9E1F2"/>
      <rgbColor rgb="FF9C0006"/>
      <rgbColor rgb="FF006100"/>
      <rgbColor rgb="FF000080"/>
      <rgbColor rgb="FF70AD47"/>
      <rgbColor rgb="FF800080"/>
      <rgbColor rgb="FF2F75B5"/>
      <rgbColor rgb="FFD0CECE"/>
      <rgbColor rgb="FF7F7F7F"/>
      <rgbColor rgb="FF5B9BD5"/>
      <rgbColor rgb="FFE7E6E6"/>
      <rgbColor rgb="FFFFF2CC"/>
      <rgbColor rgb="FFDDEBF7"/>
      <rgbColor rgb="FF660066"/>
      <rgbColor rgb="FFD9D9D9"/>
      <rgbColor rgb="FF0563C1"/>
      <rgbColor rgb="FFBDD7EE"/>
      <rgbColor rgb="FF000080"/>
      <rgbColor rgb="FFFF00FF"/>
      <rgbColor rgb="FFFBE5D6"/>
      <rgbColor rgb="FFE2F0D9"/>
      <rgbColor rgb="FF800080"/>
      <rgbColor rgb="FF800000"/>
      <rgbColor rgb="FF008080"/>
      <rgbColor rgb="FF0000FF"/>
      <rgbColor rgb="FF00B0F0"/>
      <rgbColor rgb="FFDEEBF7"/>
      <rgbColor rgb="FFC6EFCE"/>
      <rgbColor rgb="FFFFE699"/>
      <rgbColor rgb="FF9DC3E6"/>
      <rgbColor rgb="FFE07ECB"/>
      <rgbColor rgb="FFFFC7CE"/>
      <rgbColor rgb="FFF8CBAD"/>
      <rgbColor rgb="FF4472C4"/>
      <rgbColor rgb="FFA9D08E"/>
      <rgbColor rgb="FF92D050"/>
      <rgbColor rgb="FFFFC000"/>
      <rgbColor rgb="FFA9D18E"/>
      <rgbColor rgb="FFED7D31"/>
      <rgbColor rgb="FF2F5597"/>
      <rgbColor rgb="FFA6A6A6"/>
      <rgbColor rgb="FF003366"/>
      <rgbColor rgb="FF00B050"/>
      <rgbColor rgb="FF003300"/>
      <rgbColor rgb="FF333300"/>
      <rgbColor rgb="FFC9211E"/>
      <rgbColor rgb="FFF2F2F2"/>
      <rgbColor rgb="FF30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610560</xdr:colOff>
      <xdr:row>0</xdr:row>
      <xdr:rowOff>369360</xdr:rowOff>
    </xdr:from>
    <xdr:to>
      <xdr:col>1</xdr:col>
      <xdr:colOff>893160</xdr:colOff>
      <xdr:row>0</xdr:row>
      <xdr:rowOff>409320</xdr:rowOff>
    </xdr:to>
    <xdr:sp macro="" textlink="">
      <xdr:nvSpPr>
        <xdr:cNvPr id="2" name="CustomShape 1">
          <a:extLst>
            <a:ext uri="{FF2B5EF4-FFF2-40B4-BE49-F238E27FC236}">
              <a16:creationId xmlns:a16="http://schemas.microsoft.com/office/drawing/2014/main" id="{00000000-0008-0000-0300-000002000000}"/>
            </a:ext>
          </a:extLst>
        </xdr:cNvPr>
        <xdr:cNvSpPr/>
      </xdr:nvSpPr>
      <xdr:spPr>
        <a:xfrm>
          <a:off x="922320" y="369360"/>
          <a:ext cx="282600" cy="39960"/>
        </a:xfrm>
        <a:prstGeom prst="rect">
          <a:avLst/>
        </a:prstGeom>
        <a:solidFill>
          <a:srgbClr val="DDEBF7"/>
        </a:solidFill>
        <a:ln w="9525">
          <a:noFill/>
        </a:ln>
      </xdr:spPr>
      <xdr:style>
        <a:lnRef idx="0">
          <a:scrgbClr r="0" g="0" b="0"/>
        </a:lnRef>
        <a:fillRef idx="0">
          <a:scrgbClr r="0" g="0" b="0"/>
        </a:fillRef>
        <a:effectRef idx="0">
          <a:scrgbClr r="0" g="0" b="0"/>
        </a:effectRef>
        <a:fontRef idx="minor"/>
      </xdr:style>
      <xdr:txBody>
        <a:bodyPr lIns="90000" tIns="8640" rIns="90000" bIns="8640" anchor="t">
          <a:noAutofit/>
        </a:bodyPr>
        <a:lstStyle/>
        <a:p>
          <a:pPr>
            <a:lnSpc>
              <a:spcPct val="100000"/>
            </a:lnSpc>
            <a:tabLst>
              <a:tab pos="0" algn="l"/>
            </a:tabLst>
          </a:pPr>
          <a:r>
            <a:rPr lang="en-US" sz="1100" b="1" u="none" strike="noStrike">
              <a:solidFill>
                <a:srgbClr val="000000"/>
              </a:solidFill>
              <a:effectLst/>
              <a:uFillTx/>
              <a:latin typeface="Calibri"/>
              <a:ea typeface="DejaVu Sans"/>
            </a:rPr>
            <a:t>Référentiel de formation UHA --&gt;</a:t>
          </a:r>
          <a:endParaRPr lang="fr-FR" sz="1100" b="0" u="none" strike="noStrike">
            <a:effectLst/>
            <a:uFillTx/>
            <a:latin typeface="Times New Roman"/>
          </a:endParaRPr>
        </a:p>
      </xdr:txBody>
    </xdr:sp>
    <xdr:clientData/>
  </xdr:twoCellAnchor>
  <xdr:twoCellAnchor>
    <xdr:from>
      <xdr:col>1</xdr:col>
      <xdr:colOff>511920</xdr:colOff>
      <xdr:row>0</xdr:row>
      <xdr:rowOff>353520</xdr:rowOff>
    </xdr:from>
    <xdr:to>
      <xdr:col>1</xdr:col>
      <xdr:colOff>1401120</xdr:colOff>
      <xdr:row>0</xdr:row>
      <xdr:rowOff>478440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823680" y="353520"/>
          <a:ext cx="889200" cy="124920"/>
        </a:xfrm>
        <a:custGeom>
          <a:avLst/>
          <a:gdLst>
            <a:gd name="textAreaLeft" fmla="*/ 0 w 889200"/>
            <a:gd name="textAreaRight" fmla="*/ 898200 w 889200"/>
            <a:gd name="textAreaTop" fmla="*/ 0 h 124920"/>
            <a:gd name="textAreaBottom" fmla="*/ 133920 h 124920"/>
          </a:gdLst>
          <a:ahLst/>
          <a:cxnLst/>
          <a:rect l="textAreaLeft" t="textAreaTop" r="textAreaRight" b="textAreaBottom"/>
          <a:pathLst>
            <a:path w="21600" h="21600">
              <a:moveTo>
                <a:pt x="0" y="0"/>
              </a:moveTo>
              <a:lnTo>
                <a:pt x="21600" y="21600"/>
              </a:lnTo>
            </a:path>
          </a:pathLst>
        </a:custGeom>
        <a:noFill/>
        <a:ln w="6350">
          <a:solidFill>
            <a:srgbClr val="5B9BD5"/>
          </a:solidFill>
          <a:miter/>
        </a:ln>
      </xdr:spPr>
      <xdr:style>
        <a:lnRef idx="0">
          <a:scrgbClr r="0" g="0" b="0"/>
        </a:lnRef>
        <a:fillRef idx="0">
          <a:scrgbClr r="0" g="0" b="0"/>
        </a:fillRef>
        <a:effectRef idx="0">
          <a:scrgbClr r="0" g="0" b="0"/>
        </a:effectRef>
        <a:fontRef idx="minor"/>
      </xdr:style>
    </xdr:sp>
    <xdr:clientData/>
  </xdr:twoCellAnchor>
  <xdr:twoCellAnchor>
    <xdr:from>
      <xdr:col>1</xdr:col>
      <xdr:colOff>511920</xdr:colOff>
      <xdr:row>0</xdr:row>
      <xdr:rowOff>487800</xdr:rowOff>
    </xdr:from>
    <xdr:to>
      <xdr:col>1</xdr:col>
      <xdr:colOff>959760</xdr:colOff>
      <xdr:row>0</xdr:row>
      <xdr:rowOff>498960</xdr:rowOff>
    </xdr:to>
    <xdr:sp macro="" textlink="">
      <xdr:nvSpPr>
        <xdr:cNvPr id="4" name="CustomShape 1">
          <a:extLst>
            <a:ext uri="{FF2B5EF4-FFF2-40B4-BE49-F238E27FC236}">
              <a16:creationId xmlns:a16="http://schemas.microsoft.com/office/drawing/2014/main" id="{00000000-0008-0000-0300-000004000000}"/>
            </a:ext>
          </a:extLst>
        </xdr:cNvPr>
        <xdr:cNvSpPr/>
      </xdr:nvSpPr>
      <xdr:spPr>
        <a:xfrm>
          <a:off x="823680" y="487800"/>
          <a:ext cx="447840" cy="11160"/>
        </a:xfrm>
        <a:prstGeom prst="rect">
          <a:avLst/>
        </a:prstGeom>
        <a:noFill/>
        <a:ln w="9525">
          <a:noFill/>
        </a:ln>
      </xdr:spPr>
      <xdr:style>
        <a:lnRef idx="0">
          <a:scrgbClr r="0" g="0" b="0"/>
        </a:lnRef>
        <a:fillRef idx="0">
          <a:scrgbClr r="0" g="0" b="0"/>
        </a:fillRef>
        <a:effectRef idx="0">
          <a:scrgbClr r="0" g="0" b="0"/>
        </a:effectRef>
        <a:fontRef idx="minor"/>
      </xdr:style>
      <xdr:txBody>
        <a:bodyPr lIns="90000" tIns="-19800" rIns="90000" bIns="-19800" anchor="t">
          <a:noAutofit/>
        </a:bodyPr>
        <a:lstStyle/>
        <a:p>
          <a:pPr>
            <a:lnSpc>
              <a:spcPct val="100000"/>
            </a:lnSpc>
            <a:tabLst>
              <a:tab pos="0" algn="l"/>
            </a:tabLst>
          </a:pPr>
          <a:r>
            <a:rPr lang="en-US" sz="1100" b="1" u="none" strike="noStrike">
              <a:solidFill>
                <a:srgbClr val="FF0000"/>
              </a:solidFill>
              <a:effectLst/>
              <a:uFillTx/>
              <a:latin typeface="Calibri"/>
              <a:ea typeface="DejaVu Sans"/>
            </a:rPr>
            <a:t>Fiche RNCP n° (N° de la Fiche sur France Compétences)</a:t>
          </a:r>
          <a:endParaRPr lang="fr-FR" sz="1100" b="0" u="none" strike="noStrike">
            <a:effectLst/>
            <a:uFillTx/>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s\DERIVAZ\Downloads\Users\sites\APC\Documents%20partages\GT%20APC\Maquette%202\Matrice%20APC%20niveau%202-%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7-FAQ &amp; Lexique"/>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zoomScaleNormal="100" workbookViewId="0">
      <selection activeCell="H2" sqref="H2"/>
    </sheetView>
  </sheetViews>
  <sheetFormatPr baseColWidth="10" defaultColWidth="8.85546875" defaultRowHeight="15" customHeight="1"/>
  <cols>
    <col min="8" max="8" width="23.42578125" style="15" customWidth="1"/>
  </cols>
  <sheetData>
    <row r="1" spans="1:9" ht="15" customHeight="1">
      <c r="A1" s="15" t="e">
        <f>IF(#REF!="Ouvert",#REF!+#REF!+#REF!+#REF!+#REF!," ")</f>
        <v>#REF!</v>
      </c>
      <c r="B1" s="15" t="e">
        <f>IF(#REF!="Transversal",#REF!+#REF!+#REF!+#REF!+#REF!," ")</f>
        <v>#REF!</v>
      </c>
      <c r="C1" s="15" t="e">
        <f>IF(#REF!="Socle",#REF!+#REF!+#REF!+#REF!+#REF!," ")</f>
        <v>#REF!</v>
      </c>
      <c r="H1" s="15" t="s">
        <v>0</v>
      </c>
      <c r="I1" s="15" t="e">
        <f>SUM(A:A)</f>
        <v>#REF!</v>
      </c>
    </row>
    <row r="2" spans="1:9" ht="15" customHeight="1">
      <c r="A2" s="15" t="e">
        <f>IF(#REF!="Ouvert",#REF!+#REF!+#REF!+#REF!+#REF!," ")</f>
        <v>#REF!</v>
      </c>
      <c r="B2" s="15" t="e">
        <f>IF(#REF!="Transversal",#REF!+#REF!+#REF!+#REF!+#REF!," ")</f>
        <v>#REF!</v>
      </c>
      <c r="C2" s="15" t="e">
        <f>IF(#REF!="Socle",#REF!+#REF!+#REF!+#REF!+#REF!," ")</f>
        <v>#REF!</v>
      </c>
    </row>
    <row r="3" spans="1:9" ht="15" customHeight="1">
      <c r="A3" s="15" t="e">
        <f>IF(#REF!="Ouvert",#REF!+#REF!+#REF!+#REF!+#REF!," ")</f>
        <v>#REF!</v>
      </c>
      <c r="B3" s="15" t="e">
        <f>IF(#REF!="Transversal",#REF!+#REF!+#REF!+#REF!+#REF!," ")</f>
        <v>#REF!</v>
      </c>
      <c r="C3" s="15" t="e">
        <f>IF(#REF!="Socle",#REF!+#REF!+#REF!+#REF!+#REF!," ")</f>
        <v>#REF!</v>
      </c>
    </row>
    <row r="4" spans="1:9" ht="15" customHeight="1">
      <c r="A4" s="15" t="e">
        <f>IF(#REF!="Ouvert",#REF!+#REF!+#REF!+#REF!+#REF!," ")</f>
        <v>#REF!</v>
      </c>
      <c r="B4" s="15" t="e">
        <f>IF(#REF!="Transversal",#REF!+#REF!+#REF!+#REF!+#REF!," ")</f>
        <v>#REF!</v>
      </c>
      <c r="C4" s="15" t="e">
        <f>IF(#REF!="Socle",#REF!+#REF!+#REF!+#REF!+#REF!," ")</f>
        <v>#REF!</v>
      </c>
    </row>
    <row r="5" spans="1:9" ht="15" customHeight="1">
      <c r="A5" s="15" t="e">
        <f>IF(#REF!="Ouvert",#REF!+#REF!+#REF!+#REF!+#REF!," ")</f>
        <v>#REF!</v>
      </c>
      <c r="B5" s="15" t="e">
        <f>IF(#REF!="Transversal",#REF!+#REF!+#REF!+#REF!+#REF!," ")</f>
        <v>#REF!</v>
      </c>
      <c r="C5" s="15" t="e">
        <f>IF(#REF!="Socle",#REF!+#REF!+#REF!+#REF!+#REF!," ")</f>
        <v>#REF!</v>
      </c>
    </row>
    <row r="6" spans="1:9" ht="15" customHeight="1">
      <c r="A6" s="15" t="e">
        <f>IF(#REF!="Ouvert",#REF!+#REF!+#REF!+#REF!+#REF!," ")</f>
        <v>#REF!</v>
      </c>
      <c r="B6" s="15" t="e">
        <f>IF(#REF!="Transversal",#REF!+#REF!+#REF!+#REF!+#REF!," ")</f>
        <v>#REF!</v>
      </c>
      <c r="C6" s="15" t="e">
        <f>IF(#REF!="Socle",#REF!+#REF!+#REF!+#REF!+#REF!," ")</f>
        <v>#REF!</v>
      </c>
    </row>
    <row r="7" spans="1:9" ht="15" customHeight="1">
      <c r="A7" s="15" t="e">
        <f>IF(#REF!="Ouvert",#REF!+#REF!+#REF!+#REF!+#REF!," ")</f>
        <v>#REF!</v>
      </c>
      <c r="B7" s="15" t="e">
        <f>IF(#REF!="Transversal",#REF!+#REF!+#REF!+#REF!+#REF!," ")</f>
        <v>#REF!</v>
      </c>
      <c r="C7" s="15" t="e">
        <f>IF(#REF!="Socle",#REF!+#REF!+#REF!+#REF!+#REF!," ")</f>
        <v>#REF!</v>
      </c>
    </row>
    <row r="8" spans="1:9" ht="15" customHeight="1">
      <c r="A8" s="15" t="e">
        <f>IF(#REF!="Ouvert",#REF!+#REF!+#REF!+#REF!+#REF!," ")</f>
        <v>#REF!</v>
      </c>
      <c r="B8" s="15" t="e">
        <f>IF(#REF!="Transversal",#REF!+#REF!+#REF!+#REF!+#REF!," ")</f>
        <v>#REF!</v>
      </c>
      <c r="C8" s="15" t="e">
        <f>IF(#REF!="Socle",#REF!+#REF!+#REF!+#REF!+#REF!," ")</f>
        <v>#REF!</v>
      </c>
    </row>
    <row r="9" spans="1:9" ht="15" customHeight="1">
      <c r="A9" s="15" t="e">
        <f>IF(#REF!="Ouvert",#REF!+#REF!+#REF!+#REF!+#REF!," ")</f>
        <v>#REF!</v>
      </c>
      <c r="B9" s="15" t="e">
        <f>IF(#REF!="Transversal",#REF!+#REF!+#REF!+#REF!+#REF!," ")</f>
        <v>#REF!</v>
      </c>
      <c r="C9" s="15" t="e">
        <f>IF(#REF!="Socle",#REF!+#REF!+#REF!+#REF!+#REF!," ")</f>
        <v>#REF!</v>
      </c>
    </row>
    <row r="10" spans="1:9" ht="15" customHeight="1">
      <c r="A10" s="15" t="e">
        <f>IF(#REF!="Ouvert",#REF!+#REF!+#REF!+#REF!+#REF!," ")</f>
        <v>#REF!</v>
      </c>
      <c r="B10" s="15" t="e">
        <f>IF(#REF!="Transversal",#REF!+#REF!+#REF!+#REF!+#REF!," ")</f>
        <v>#REF!</v>
      </c>
      <c r="C10" s="15" t="e">
        <f>IF(#REF!="Socle",#REF!+#REF!+#REF!+#REF!+#REF!," ")</f>
        <v>#REF!</v>
      </c>
    </row>
    <row r="11" spans="1:9" ht="15" customHeight="1">
      <c r="A11" s="15" t="e">
        <f>IF(#REF!="Ouvert",#REF!+#REF!+#REF!+#REF!+#REF!," ")</f>
        <v>#REF!</v>
      </c>
      <c r="B11" s="15" t="e">
        <f>IF(#REF!="Transversal",#REF!+#REF!+#REF!+#REF!+#REF!," ")</f>
        <v>#REF!</v>
      </c>
      <c r="C11" s="15" t="e">
        <f>IF(#REF!="Socle",#REF!+#REF!+#REF!+#REF!+#REF!," ")</f>
        <v>#REF!</v>
      </c>
    </row>
    <row r="12" spans="1:9" ht="15" customHeight="1">
      <c r="A12" s="15" t="e">
        <f>IF(#REF!="Ouvert",#REF!+#REF!+#REF!+#REF!+#REF!," ")</f>
        <v>#REF!</v>
      </c>
      <c r="B12" s="15" t="e">
        <f>IF(#REF!="Transversal",#REF!+#REF!+#REF!+#REF!+#REF!," ")</f>
        <v>#REF!</v>
      </c>
      <c r="C12" s="15" t="e">
        <f>IF(#REF!="Socle",#REF!+#REF!+#REF!+#REF!+#REF!," ")</f>
        <v>#REF!</v>
      </c>
    </row>
    <row r="13" spans="1:9" ht="15" customHeight="1">
      <c r="A13" s="15" t="e">
        <f>IF(#REF!="Ouvert",#REF!+#REF!+#REF!+#REF!+#REF!," ")</f>
        <v>#REF!</v>
      </c>
      <c r="B13" s="15" t="e">
        <f>IF(#REF!="Transversal",#REF!+#REF!+#REF!+#REF!+#REF!," ")</f>
        <v>#REF!</v>
      </c>
      <c r="C13" s="15" t="e">
        <f>IF(#REF!="Socle",#REF!+#REF!+#REF!+#REF!+#REF!," ")</f>
        <v>#REF!</v>
      </c>
    </row>
    <row r="14" spans="1:9" ht="15" customHeight="1">
      <c r="A14" s="15" t="e">
        <f>IF(#REF!="Ouvert",#REF!+#REF!+#REF!+#REF!+#REF!," ")</f>
        <v>#REF!</v>
      </c>
      <c r="B14" s="15" t="e">
        <f>IF(#REF!="Transversal",#REF!+#REF!+#REF!+#REF!+#REF!," ")</f>
        <v>#REF!</v>
      </c>
      <c r="C14" s="15" t="e">
        <f>IF(#REF!="Socle",#REF!+#REF!+#REF!+#REF!+#REF!," ")</f>
        <v>#REF!</v>
      </c>
    </row>
    <row r="15" spans="1:9" ht="15" customHeight="1">
      <c r="A15" s="15" t="e">
        <f>IF(#REF!="Ouvert",#REF!+#REF!+#REF!+#REF!+#REF!," ")</f>
        <v>#REF!</v>
      </c>
      <c r="B15" s="15" t="e">
        <f>IF(#REF!="Transversal",#REF!+#REF!+#REF!+#REF!+#REF!," ")</f>
        <v>#REF!</v>
      </c>
      <c r="C15" s="15" t="e">
        <f>IF(#REF!="Socle",#REF!+#REF!+#REF!+#REF!+#REF!," ")</f>
        <v>#REF!</v>
      </c>
    </row>
    <row r="16" spans="1:9" ht="15" customHeight="1">
      <c r="A16" s="15" t="e">
        <f>IF(#REF!="Ouvert",#REF!+#REF!+#REF!+#REF!+#REF!," ")</f>
        <v>#REF!</v>
      </c>
      <c r="B16" s="15" t="e">
        <f>IF(#REF!="Transversal",#REF!+#REF!+#REF!+#REF!+#REF!," ")</f>
        <v>#REF!</v>
      </c>
      <c r="C16" s="15" t="e">
        <f>IF(#REF!="Socle",#REF!+#REF!+#REF!+#REF!+#REF!," ")</f>
        <v>#REF!</v>
      </c>
    </row>
    <row r="17" spans="1:3" ht="15" customHeight="1">
      <c r="A17" s="15" t="e">
        <f>IF(#REF!="Ouvert",#REF!+#REF!+#REF!+#REF!+#REF!," ")</f>
        <v>#REF!</v>
      </c>
      <c r="B17" s="15" t="e">
        <f>IF(#REF!="Transversal",#REF!+#REF!+#REF!+#REF!+#REF!," ")</f>
        <v>#REF!</v>
      </c>
      <c r="C17" s="15" t="e">
        <f>IF(#REF!="Socle",#REF!+#REF!+#REF!+#REF!+#REF!," ")</f>
        <v>#REF!</v>
      </c>
    </row>
    <row r="18" spans="1:3" ht="15" customHeight="1">
      <c r="A18" s="15" t="e">
        <f>IF(#REF!="Ouvert",#REF!+#REF!+#REF!+#REF!+#REF!," ")</f>
        <v>#REF!</v>
      </c>
      <c r="B18" s="15" t="e">
        <f>IF(#REF!="Transversal",#REF!+#REF!+#REF!+#REF!+#REF!," ")</f>
        <v>#REF!</v>
      </c>
      <c r="C18" s="15" t="e">
        <f>IF(#REF!="Socle",#REF!+#REF!+#REF!+#REF!+#REF!," ")</f>
        <v>#REF!</v>
      </c>
    </row>
    <row r="19" spans="1:3" ht="15" customHeight="1">
      <c r="A19" s="15" t="e">
        <f>IF(#REF!="Ouvert",#REF!+#REF!+#REF!+#REF!+#REF!," ")</f>
        <v>#REF!</v>
      </c>
      <c r="B19" s="15" t="e">
        <f>IF(#REF!="Transversal",#REF!+#REF!+#REF!+#REF!+#REF!," ")</f>
        <v>#REF!</v>
      </c>
      <c r="C19" s="15" t="e">
        <f>IF(#REF!="Socle",#REF!+#REF!+#REF!+#REF!+#REF!," ")</f>
        <v>#REF!</v>
      </c>
    </row>
    <row r="20" spans="1:3" ht="15" customHeight="1">
      <c r="A20" s="15" t="e">
        <f>IF(#REF!="Ouvert",#REF!+#REF!+#REF!+#REF!+#REF!," ")</f>
        <v>#REF!</v>
      </c>
      <c r="B20" s="15" t="e">
        <f>IF(#REF!="Transversal",#REF!+#REF!+#REF!+#REF!+#REF!," ")</f>
        <v>#REF!</v>
      </c>
      <c r="C20" s="15" t="e">
        <f>IF(#REF!="Socle",#REF!+#REF!+#REF!+#REF!+#REF!," ")</f>
        <v>#REF!</v>
      </c>
    </row>
    <row r="21" spans="1:3" ht="15" customHeight="1">
      <c r="A21" s="15" t="e">
        <f>IF(#REF!="Ouvert",#REF!+#REF!+#REF!+#REF!+#REF!," ")</f>
        <v>#REF!</v>
      </c>
      <c r="B21" s="15" t="e">
        <f>IF(#REF!="Transversal",#REF!+#REF!+#REF!+#REF!+#REF!," ")</f>
        <v>#REF!</v>
      </c>
      <c r="C21" s="15" t="e">
        <f>IF(#REF!="Socle",#REF!+#REF!+#REF!+#REF!+#REF!," ")</f>
        <v>#REF!</v>
      </c>
    </row>
    <row r="22" spans="1:3" ht="15" customHeight="1">
      <c r="A22" s="15" t="e">
        <f>IF(#REF!="Ouvert",#REF!+#REF!+#REF!+#REF!+#REF!,0)</f>
        <v>#REF!</v>
      </c>
      <c r="B22" s="15" t="e">
        <f>IF(#REF!="Transversal",#REF!+#REF!+#REF!+#REF!+#REF!," ")</f>
        <v>#REF!</v>
      </c>
      <c r="C22" s="15" t="e">
        <f>IF(#REF!="Socle",#REF!+#REF!+#REF!+#REF!+#REF!," ")</f>
        <v>#REF!</v>
      </c>
    </row>
    <row r="23" spans="1:3" ht="15" customHeight="1">
      <c r="A23" s="15" t="e">
        <f>IF(#REF!="Ouvert",#REF!+#REF!+#REF!+#REF!+#REF!,0)</f>
        <v>#REF!</v>
      </c>
      <c r="B23" s="15" t="e">
        <f>IF(#REF!="Transversal",#REF!+#REF!+#REF!+#REF!+#REF!," ")</f>
        <v>#REF!</v>
      </c>
      <c r="C23" s="15" t="e">
        <f>IF(#REF!="Socle",#REF!+#REF!+#REF!+#REF!+#REF!," ")</f>
        <v>#REF!</v>
      </c>
    </row>
    <row r="24" spans="1:3" ht="15" customHeight="1">
      <c r="A24" s="15" t="e">
        <f>IF(#REF!="Ouvert",#REF!+#REF!+#REF!+#REF!+#REF!,0)</f>
        <v>#REF!</v>
      </c>
      <c r="B24" s="15" t="e">
        <f>IF(#REF!="Transversal",#REF!+#REF!+#REF!+#REF!+#REF!," ")</f>
        <v>#REF!</v>
      </c>
      <c r="C24" s="15" t="e">
        <f>IF(#REF!="Socle",#REF!+#REF!+#REF!+#REF!+#REF!," ")</f>
        <v>#REF!</v>
      </c>
    </row>
    <row r="25" spans="1:3" ht="15" customHeight="1">
      <c r="A25" s="15" t="e">
        <f>IF(#REF!="Ouvert",#REF!+#REF!+#REF!+#REF!+#REF!,0)</f>
        <v>#REF!</v>
      </c>
      <c r="B25" s="15" t="e">
        <f>IF(#REF!="Transversal",#REF!+#REF!+#REF!+#REF!+#REF!," ")</f>
        <v>#REF!</v>
      </c>
      <c r="C25" s="15" t="e">
        <f>IF(#REF!="Socle",#REF!+#REF!+#REF!+#REF!+#REF!," ")</f>
        <v>#REF!</v>
      </c>
    </row>
    <row r="26" spans="1:3" ht="15" customHeight="1">
      <c r="A26" s="15" t="e">
        <f>IF(#REF!="Ouvert",#REF!+#REF!+#REF!+#REF!+#REF!,0)</f>
        <v>#REF!</v>
      </c>
      <c r="B26" s="15" t="e">
        <f>IF(#REF!="Transversal",#REF!+#REF!+#REF!+#REF!+#REF!," ")</f>
        <v>#REF!</v>
      </c>
      <c r="C26" s="15" t="e">
        <f>IF(#REF!="Socle",#REF!+#REF!+#REF!+#REF!+#REF!," ")</f>
        <v>#REF!</v>
      </c>
    </row>
    <row r="27" spans="1:3" ht="15" customHeight="1">
      <c r="A27" s="15" t="e">
        <f>IF(#REF!="Ouvert",#REF!+#REF!+#REF!+#REF!+#REF!,0)</f>
        <v>#REF!</v>
      </c>
      <c r="B27" s="15" t="e">
        <f>IF(#REF!="Transversal",#REF!+#REF!+#REF!+#REF!+#REF!," ")</f>
        <v>#REF!</v>
      </c>
      <c r="C27" s="15" t="e">
        <f>IF(#REF!="Socle",#REF!+#REF!+#REF!+#REF!+#REF!," ")</f>
        <v>#REF!</v>
      </c>
    </row>
    <row r="28" spans="1:3" ht="15" customHeight="1">
      <c r="A28" s="15" t="e">
        <f>IF(#REF!="Ouvert",#REF!+#REF!+#REF!+#REF!+#REF!,0)</f>
        <v>#REF!</v>
      </c>
      <c r="B28" s="15" t="e">
        <f>IF(#REF!="Transversal",#REF!+#REF!+#REF!+#REF!+#REF!," ")</f>
        <v>#REF!</v>
      </c>
      <c r="C28" s="15" t="e">
        <f>IF(#REF!="Socle",#REF!+#REF!+#REF!+#REF!+#REF!," ")</f>
        <v>#REF!</v>
      </c>
    </row>
    <row r="29" spans="1:3" ht="15" customHeight="1">
      <c r="A29" s="15" t="e">
        <f>IF(#REF!="Ouvert",#REF!+#REF!+#REF!+#REF!+#REF!,0)</f>
        <v>#REF!</v>
      </c>
      <c r="B29" s="15" t="e">
        <f>IF(#REF!="Transversal",#REF!+#REF!+#REF!+#REF!+#REF!," ")</f>
        <v>#REF!</v>
      </c>
      <c r="C29" s="15" t="e">
        <f>IF(#REF!="Socle",#REF!+#REF!+#REF!+#REF!+#REF!," ")</f>
        <v>#REF!</v>
      </c>
    </row>
    <row r="30" spans="1:3" ht="15" customHeight="1">
      <c r="A30" s="15" t="e">
        <f>IF(#REF!="Ouvert",#REF!+#REF!+#REF!+#REF!+#REF!,0)</f>
        <v>#REF!</v>
      </c>
      <c r="B30" s="15" t="e">
        <f>IF(#REF!="Transversal",#REF!+#REF!+#REF!+#REF!+#REF!," ")</f>
        <v>#REF!</v>
      </c>
      <c r="C30" s="15" t="e">
        <f>IF(#REF!="Socle",#REF!+#REF!+#REF!+#REF!+#REF!," ")</f>
        <v>#REF!</v>
      </c>
    </row>
    <row r="31" spans="1:3" ht="15" customHeight="1">
      <c r="A31" s="15" t="e">
        <f>IF(#REF!="Ouvert",#REF!+#REF!+#REF!+#REF!+#REF!,0)</f>
        <v>#REF!</v>
      </c>
      <c r="B31" s="15" t="e">
        <f>IF(#REF!="Transversal",#REF!+#REF!+#REF!+#REF!+#REF!," ")</f>
        <v>#REF!</v>
      </c>
      <c r="C31" s="15" t="e">
        <f>IF(#REF!="Socle",#REF!+#REF!+#REF!+#REF!+#REF!," ")</f>
        <v>#REF!</v>
      </c>
    </row>
    <row r="32" spans="1:3" ht="15" customHeight="1">
      <c r="A32" s="15" t="e">
        <f>IF(#REF!="Ouvert",#REF!+#REF!+#REF!+#REF!+#REF!,0)</f>
        <v>#REF!</v>
      </c>
      <c r="B32" s="15" t="e">
        <f>IF(#REF!="Transversal",#REF!+#REF!+#REF!+#REF!+#REF!," ")</f>
        <v>#REF!</v>
      </c>
      <c r="C32" s="15" t="e">
        <f>IF(#REF!="Socle",#REF!+#REF!+#REF!+#REF!+#REF!," ")</f>
        <v>#REF!</v>
      </c>
    </row>
    <row r="33" spans="1:3" ht="15" customHeight="1">
      <c r="A33" s="15" t="e">
        <f>IF(#REF!="Ouvert",#REF!+#REF!+#REF!+#REF!+#REF!,0)</f>
        <v>#REF!</v>
      </c>
      <c r="B33" s="15" t="e">
        <f>IF(#REF!="Transversal",#REF!+#REF!+#REF!+#REF!+#REF!," ")</f>
        <v>#REF!</v>
      </c>
      <c r="C33" s="15" t="e">
        <f>IF(#REF!="Socle",#REF!+#REF!+#REF!+#REF!+#REF!," ")</f>
        <v>#REF!</v>
      </c>
    </row>
    <row r="34" spans="1:3" ht="15" customHeight="1">
      <c r="A34" s="15" t="e">
        <f>IF(#REF!="Ouvert",#REF!+#REF!+#REF!+#REF!+#REF!,0)</f>
        <v>#REF!</v>
      </c>
      <c r="B34" s="15" t="e">
        <f>IF(#REF!="Transversal",#REF!+#REF!+#REF!+#REF!+#REF!," ")</f>
        <v>#REF!</v>
      </c>
      <c r="C34" s="15" t="e">
        <f>IF(#REF!="Socle",#REF!+#REF!+#REF!+#REF!+#REF!," ")</f>
        <v>#REF!</v>
      </c>
    </row>
    <row r="35" spans="1:3" ht="15" customHeight="1">
      <c r="A35" s="15" t="e">
        <f>IF(#REF!="Ouvert",#REF!+#REF!+#REF!+#REF!+#REF!,0)</f>
        <v>#REF!</v>
      </c>
      <c r="B35" s="15" t="e">
        <f>IF(#REF!="Transversal",#REF!+#REF!+#REF!+#REF!+#REF!," ")</f>
        <v>#REF!</v>
      </c>
      <c r="C35" s="15" t="e">
        <f>IF(#REF!="Socle",#REF!+#REF!+#REF!+#REF!+#REF!," ")</f>
        <v>#REF!</v>
      </c>
    </row>
    <row r="36" spans="1:3" ht="15" customHeight="1">
      <c r="A36" s="15" t="e">
        <f>IF(#REF!="Ouvert",#REF!+#REF!+#REF!+#REF!+#REF!,0)</f>
        <v>#REF!</v>
      </c>
      <c r="B36" s="15" t="e">
        <f>IF(#REF!="Transversal",#REF!+#REF!+#REF!+#REF!+#REF!," ")</f>
        <v>#REF!</v>
      </c>
      <c r="C36" s="15" t="e">
        <f>IF(#REF!="Socle",#REF!+#REF!+#REF!+#REF!+#REF!," ")</f>
        <v>#REF!</v>
      </c>
    </row>
    <row r="37" spans="1:3" ht="15" customHeight="1">
      <c r="A37" s="15" t="e">
        <f>IF(#REF!="Ouvert",#REF!+#REF!+#REF!+#REF!+#REF!,0)</f>
        <v>#REF!</v>
      </c>
      <c r="B37" s="15" t="e">
        <f>IF(#REF!="Transversal",#REF!+#REF!+#REF!+#REF!+#REF!," ")</f>
        <v>#REF!</v>
      </c>
      <c r="C37" s="15" t="e">
        <f>IF(#REF!="Socle",#REF!+#REF!+#REF!+#REF!+#REF!," ")</f>
        <v>#REF!</v>
      </c>
    </row>
    <row r="38" spans="1:3">
      <c r="A38" s="15" t="e">
        <f>IF(#REF!="Ouvert",#REF!+#REF!+#REF!+#REF!+#REF!,0)</f>
        <v>#REF!</v>
      </c>
      <c r="B38" s="15" t="e">
        <f>IF(#REF!="Transversal",#REF!+#REF!+#REF!+#REF!+#REF!," ")</f>
        <v>#REF!</v>
      </c>
      <c r="C38" s="15" t="e">
        <f>IF(#REF!="Socle",#REF!+#REF!+#REF!+#REF!+#REF!," ")</f>
        <v>#REF!</v>
      </c>
    </row>
    <row r="39" spans="1:3">
      <c r="A39" s="15" t="e">
        <f>IF(#REF!="Ouvert",#REF!+#REF!+#REF!+#REF!+#REF!,0)</f>
        <v>#REF!</v>
      </c>
      <c r="B39" s="15" t="e">
        <f>IF(#REF!="Transversal",#REF!+#REF!+#REF!+#REF!+#REF!," ")</f>
        <v>#REF!</v>
      </c>
      <c r="C39" s="15" t="e">
        <f>IF(#REF!="Socle",#REF!+#REF!+#REF!+#REF!+#REF!," ")</f>
        <v>#REF!</v>
      </c>
    </row>
    <row r="40" spans="1:3">
      <c r="A40" s="15" t="e">
        <f>IF(#REF!="Ouvert",#REF!+#REF!+#REF!+#REF!+#REF!,0)</f>
        <v>#REF!</v>
      </c>
      <c r="B40" s="15" t="e">
        <f>IF(#REF!="Transversal",#REF!+#REF!+#REF!+#REF!+#REF!," ")</f>
        <v>#REF!</v>
      </c>
      <c r="C40" s="15" t="e">
        <f>IF(#REF!="Socle",#REF!+#REF!+#REF!+#REF!+#REF!," ")</f>
        <v>#REF!</v>
      </c>
    </row>
    <row r="41" spans="1:3">
      <c r="A41" s="15" t="e">
        <f>IF(#REF!="Ouvert",#REF!+#REF!+#REF!+#REF!+#REF!,0)</f>
        <v>#REF!</v>
      </c>
      <c r="B41" s="15" t="e">
        <f>IF(#REF!="Transversal",#REF!+#REF!+#REF!+#REF!+#REF!," ")</f>
        <v>#REF!</v>
      </c>
      <c r="C41" s="15" t="e">
        <f>IF(#REF!="Socle",#REF!+#REF!+#REF!+#REF!+#REF!," ")</f>
        <v>#REF!</v>
      </c>
    </row>
    <row r="42" spans="1:3">
      <c r="A42" s="15" t="e">
        <f>IF(#REF!="Ouvert",#REF!+#REF!+#REF!+#REF!+#REF!,0)</f>
        <v>#REF!</v>
      </c>
      <c r="B42" s="15" t="e">
        <f>IF(#REF!="Transversal",#REF!+#REF!+#REF!+#REF!+#REF!," ")</f>
        <v>#REF!</v>
      </c>
      <c r="C42" s="15" t="e">
        <f>IF(#REF!="Socle",#REF!+#REF!+#REF!+#REF!+#REF!," ")</f>
        <v>#REF!</v>
      </c>
    </row>
    <row r="43" spans="1:3">
      <c r="A43" s="15" t="e">
        <f>IF(#REF!="Ouvert",#REF!+#REF!+#REF!+#REF!+#REF!,0)</f>
        <v>#REF!</v>
      </c>
      <c r="B43" s="15" t="e">
        <f>IF(#REF!="Transversal",#REF!+#REF!+#REF!+#REF!+#REF!," ")</f>
        <v>#REF!</v>
      </c>
      <c r="C43" s="15" t="e">
        <f>IF(#REF!="Socle",#REF!+#REF!+#REF!+#REF!+#REF!," ")</f>
        <v>#REF!</v>
      </c>
    </row>
    <row r="44" spans="1:3">
      <c r="A44" s="15" t="e">
        <f>IF(#REF!="Ouvert",#REF!+#REF!+#REF!+#REF!+#REF!,0)</f>
        <v>#REF!</v>
      </c>
      <c r="B44" s="15" t="e">
        <f>IF(#REF!="Transversal",#REF!+#REF!+#REF!+#REF!+#REF!," ")</f>
        <v>#REF!</v>
      </c>
      <c r="C44" s="15" t="e">
        <f>IF(#REF!="Socle",#REF!+#REF!+#REF!+#REF!+#REF!," ")</f>
        <v>#REF!</v>
      </c>
    </row>
    <row r="45" spans="1:3">
      <c r="A45" s="15" t="e">
        <f>IF(#REF!="Ouvert",#REF!+#REF!+#REF!+#REF!+#REF!,0)</f>
        <v>#REF!</v>
      </c>
      <c r="B45" s="15" t="e">
        <f>IF(#REF!="Transversal",#REF!+#REF!+#REF!+#REF!+#REF!," ")</f>
        <v>#REF!</v>
      </c>
      <c r="C45" s="15" t="e">
        <f>IF(#REF!="Socle",#REF!+#REF!+#REF!+#REF!+#REF!," ")</f>
        <v>#REF!</v>
      </c>
    </row>
    <row r="46" spans="1:3">
      <c r="A46" s="15" t="e">
        <f>IF(#REF!="Ouvert",#REF!+#REF!+#REF!+#REF!+#REF!,0)</f>
        <v>#REF!</v>
      </c>
      <c r="B46" s="15" t="e">
        <f>IF(#REF!="Transversal",#REF!+#REF!+#REF!+#REF!+#REF!," ")</f>
        <v>#REF!</v>
      </c>
      <c r="C46" s="15" t="e">
        <f>IF(#REF!="Socle",#REF!+#REF!+#REF!+#REF!+#REF!," ")</f>
        <v>#REF!</v>
      </c>
    </row>
    <row r="47" spans="1:3">
      <c r="A47" s="15" t="e">
        <f>IF(#REF!="Ouvert",#REF!+#REF!+#REF!+#REF!+#REF!,0)</f>
        <v>#REF!</v>
      </c>
      <c r="B47" s="15" t="e">
        <f>IF(#REF!="Transversal",#REF!+#REF!+#REF!+#REF!+#REF!," ")</f>
        <v>#REF!</v>
      </c>
      <c r="C47" s="15" t="e">
        <f>IF(#REF!="Socle",#REF!+#REF!+#REF!+#REF!+#REF!," ")</f>
        <v>#REF!</v>
      </c>
    </row>
    <row r="48" spans="1:3">
      <c r="A48" s="15" t="e">
        <f>IF(#REF!="Ouvert",#REF!+#REF!+#REF!+#REF!+#REF!,0)</f>
        <v>#REF!</v>
      </c>
      <c r="B48" s="15" t="e">
        <f>IF(#REF!="Transversal",#REF!+#REF!+#REF!+#REF!+#REF!," ")</f>
        <v>#REF!</v>
      </c>
      <c r="C48" s="15" t="e">
        <f>IF(#REF!="Socle",#REF!+#REF!+#REF!+#REF!+#REF!," ")</f>
        <v>#REF!</v>
      </c>
    </row>
    <row r="49" spans="1:3">
      <c r="A49" s="15" t="e">
        <f>IF(#REF!="Ouvert",#REF!+#REF!+#REF!+#REF!+#REF!,0)</f>
        <v>#REF!</v>
      </c>
      <c r="B49" s="15" t="e">
        <f>IF(#REF!="Transversal",#REF!+#REF!+#REF!+#REF!+#REF!," ")</f>
        <v>#REF!</v>
      </c>
      <c r="C49" s="15" t="e">
        <f>IF(#REF!="Socle",#REF!+#REF!+#REF!+#REF!+#REF!," ")</f>
        <v>#REF!</v>
      </c>
    </row>
    <row r="50" spans="1:3">
      <c r="A50" s="15" t="e">
        <f>IF(#REF!="Ouvert",#REF!+#REF!+#REF!+#REF!+#REF!,0)</f>
        <v>#REF!</v>
      </c>
      <c r="B50" s="15" t="e">
        <f>IF(#REF!="Transversal",#REF!+#REF!+#REF!+#REF!+#REF!," ")</f>
        <v>#REF!</v>
      </c>
      <c r="C50" s="15" t="e">
        <f>IF(#REF!="Socle",#REF!+#REF!+#REF!+#REF!+#REF!," ")</f>
        <v>#REF!</v>
      </c>
    </row>
    <row r="51" spans="1:3">
      <c r="A51" s="15" t="e">
        <f>IF(#REF!="Ouvert",#REF!+#REF!+#REF!+#REF!+#REF!,0)</f>
        <v>#REF!</v>
      </c>
      <c r="B51" s="15" t="e">
        <f>IF(#REF!="Transversal",#REF!+#REF!+#REF!+#REF!+#REF!," ")</f>
        <v>#REF!</v>
      </c>
      <c r="C51" s="15" t="e">
        <f>IF(#REF!="Socle",#REF!+#REF!+#REF!+#REF!+#REF!," ")</f>
        <v>#REF!</v>
      </c>
    </row>
    <row r="52" spans="1:3">
      <c r="A52" s="15" t="e">
        <f>IF(#REF!="Ouvert",#REF!+#REF!+#REF!+#REF!+#REF!,0)</f>
        <v>#REF!</v>
      </c>
      <c r="B52" s="15" t="e">
        <f>IF(#REF!="Transversal",#REF!+#REF!+#REF!+#REF!+#REF!," ")</f>
        <v>#REF!</v>
      </c>
      <c r="C52" s="15" t="e">
        <f>IF(#REF!="Socle",#REF!+#REF!+#REF!+#REF!+#REF!," ")</f>
        <v>#REF!</v>
      </c>
    </row>
    <row r="53" spans="1:3">
      <c r="A53" s="15" t="e">
        <f>IF(#REF!="Ouvert",#REF!+#REF!+#REF!+#REF!+#REF!,0)</f>
        <v>#REF!</v>
      </c>
      <c r="B53" s="15" t="e">
        <f>IF(#REF!="Transversal",#REF!+#REF!+#REF!+#REF!+#REF!," ")</f>
        <v>#REF!</v>
      </c>
      <c r="C53" s="15" t="e">
        <f>IF(#REF!="Socle",#REF!+#REF!+#REF!+#REF!+#REF!," ")</f>
        <v>#REF!</v>
      </c>
    </row>
    <row r="54" spans="1:3">
      <c r="A54" s="15" t="e">
        <f>IF(#REF!="Ouvert",#REF!+#REF!+#REF!+#REF!+#REF!,0)</f>
        <v>#REF!</v>
      </c>
      <c r="B54" s="15" t="e">
        <f>IF(#REF!="Transversal",#REF!+#REF!+#REF!+#REF!+#REF!," ")</f>
        <v>#REF!</v>
      </c>
      <c r="C54" s="15" t="e">
        <f>IF(#REF!="Socle",#REF!+#REF!+#REF!+#REF!+#REF!," ")</f>
        <v>#REF!</v>
      </c>
    </row>
    <row r="55" spans="1:3">
      <c r="A55" s="15" t="e">
        <f>IF(#REF!="Ouvert",#REF!+#REF!+#REF!+#REF!+#REF!,0)</f>
        <v>#REF!</v>
      </c>
      <c r="B55" s="15" t="e">
        <f>IF(#REF!="Transversal",#REF!+#REF!+#REF!+#REF!+#REF!," ")</f>
        <v>#REF!</v>
      </c>
      <c r="C55" s="15" t="e">
        <f>IF(#REF!="Socle",#REF!+#REF!+#REF!+#REF!+#REF!," ")</f>
        <v>#REF!</v>
      </c>
    </row>
    <row r="56" spans="1:3">
      <c r="A56" s="15" t="e">
        <f>IF(#REF!="Ouvert",#REF!+#REF!+#REF!+#REF!+#REF!,0)</f>
        <v>#REF!</v>
      </c>
      <c r="B56" s="15" t="e">
        <f>IF(#REF!="Transversal",#REF!+#REF!+#REF!+#REF!+#REF!," ")</f>
        <v>#REF!</v>
      </c>
      <c r="C56" s="15" t="e">
        <f>IF(#REF!="Socle",#REF!+#REF!+#REF!+#REF!+#REF!," ")</f>
        <v>#REF!</v>
      </c>
    </row>
    <row r="57" spans="1:3">
      <c r="A57" s="15" t="e">
        <f>IF(#REF!="Ouvert",#REF!+#REF!+#REF!+#REF!+#REF!,0)</f>
        <v>#REF!</v>
      </c>
      <c r="B57" s="15" t="e">
        <f>IF(#REF!="Transversal",#REF!+#REF!+#REF!+#REF!+#REF!," ")</f>
        <v>#REF!</v>
      </c>
      <c r="C57" s="15" t="e">
        <f>IF(#REF!="Socle",#REF!+#REF!+#REF!+#REF!+#REF!," ")</f>
        <v>#REF!</v>
      </c>
    </row>
    <row r="58" spans="1:3">
      <c r="A58" s="15" t="e">
        <f>IF(#REF!="Ouvert",#REF!+#REF!+#REF!+#REF!+#REF!,0)</f>
        <v>#REF!</v>
      </c>
      <c r="B58" s="15" t="e">
        <f>IF(#REF!="Transversal",#REF!+#REF!+#REF!+#REF!+#REF!," ")</f>
        <v>#REF!</v>
      </c>
      <c r="C58" s="15" t="e">
        <f>IF(#REF!="Socle",#REF!+#REF!+#REF!+#REF!+#REF!," ")</f>
        <v>#REF!</v>
      </c>
    </row>
    <row r="59" spans="1:3">
      <c r="A59" s="15" t="e">
        <f>IF(#REF!="Ouvert",#REF!+#REF!+#REF!+#REF!+#REF!,0)</f>
        <v>#REF!</v>
      </c>
      <c r="B59" s="15" t="e">
        <f>IF(#REF!="Transversal",#REF!+#REF!+#REF!+#REF!+#REF!," ")</f>
        <v>#REF!</v>
      </c>
      <c r="C59" s="15" t="e">
        <f>IF(#REF!="Socle",#REF!+#REF!+#REF!+#REF!+#REF!," ")</f>
        <v>#REF!</v>
      </c>
    </row>
    <row r="60" spans="1:3">
      <c r="A60" s="15" t="e">
        <f>IF(#REF!="Ouvert",#REF!+#REF!+#REF!+#REF!+#REF!,0)</f>
        <v>#REF!</v>
      </c>
      <c r="B60" s="15" t="e">
        <f>IF(#REF!="Transversal",#REF!+#REF!+#REF!+#REF!+#REF!," ")</f>
        <v>#REF!</v>
      </c>
      <c r="C60" s="15" t="e">
        <f>IF(#REF!="Socle",#REF!+#REF!+#REF!+#REF!+#REF!," ")</f>
        <v>#REF!</v>
      </c>
    </row>
    <row r="61" spans="1:3">
      <c r="A61" s="15" t="e">
        <f>IF(#REF!="Ouvert",#REF!+#REF!+#REF!+#REF!+#REF!,0)</f>
        <v>#REF!</v>
      </c>
      <c r="B61" s="15" t="e">
        <f>IF(#REF!="Transversal",#REF!+#REF!+#REF!+#REF!+#REF!," ")</f>
        <v>#REF!</v>
      </c>
      <c r="C61" s="15" t="e">
        <f>IF(#REF!="Socle",#REF!+#REF!+#REF!+#REF!+#REF!," ")</f>
        <v>#REF!</v>
      </c>
    </row>
    <row r="62" spans="1:3">
      <c r="A62" s="15" t="e">
        <f>IF(#REF!="Ouvert",#REF!+#REF!+#REF!+#REF!+#REF!,0)</f>
        <v>#REF!</v>
      </c>
      <c r="B62" s="15" t="e">
        <f>IF(#REF!="Transversal",#REF!+#REF!+#REF!+#REF!+#REF!," ")</f>
        <v>#REF!</v>
      </c>
      <c r="C62" s="15" t="e">
        <f>IF(#REF!="Socle",#REF!+#REF!+#REF!+#REF!+#REF!," ")</f>
        <v>#REF!</v>
      </c>
    </row>
    <row r="63" spans="1:3">
      <c r="A63" s="15" t="e">
        <f>IF(#REF!="Ouvert",#REF!+#REF!+#REF!+#REF!+#REF!,0)</f>
        <v>#REF!</v>
      </c>
      <c r="B63" s="15" t="e">
        <f>IF(#REF!="Transversal",#REF!+#REF!+#REF!+#REF!+#REF!," ")</f>
        <v>#REF!</v>
      </c>
      <c r="C63" s="15" t="e">
        <f>IF(#REF!="Socle",#REF!+#REF!+#REF!+#REF!+#REF!," ")</f>
        <v>#REF!</v>
      </c>
    </row>
    <row r="64" spans="1:3">
      <c r="A64" s="15" t="e">
        <f>IF(#REF!="Ouvert",#REF!+#REF!+#REF!+#REF!+#REF!,0)</f>
        <v>#REF!</v>
      </c>
      <c r="B64" s="15" t="e">
        <f>IF(#REF!="Transversal",#REF!+#REF!+#REF!+#REF!+#REF!," ")</f>
        <v>#REF!</v>
      </c>
      <c r="C64" s="15" t="e">
        <f>IF(#REF!="Socle",#REF!+#REF!+#REF!+#REF!+#REF!," ")</f>
        <v>#REF!</v>
      </c>
    </row>
    <row r="65" spans="1:3">
      <c r="A65" s="15" t="e">
        <f>IF(#REF!="Ouvert",#REF!+#REF!+#REF!+#REF!+#REF!,0)</f>
        <v>#REF!</v>
      </c>
      <c r="B65" s="15" t="e">
        <f>IF(#REF!="Transversal",#REF!+#REF!+#REF!+#REF!+#REF!," ")</f>
        <v>#REF!</v>
      </c>
      <c r="C65" s="15" t="e">
        <f>IF(#REF!="Socle",#REF!+#REF!+#REF!+#REF!+#REF!," ")</f>
        <v>#REF!</v>
      </c>
    </row>
    <row r="66" spans="1:3">
      <c r="A66" s="15" t="e">
        <f>IF(#REF!="Ouvert",#REF!+#REF!+#REF!+#REF!+#REF!,0)</f>
        <v>#REF!</v>
      </c>
      <c r="B66" s="15" t="e">
        <f>IF(#REF!="Transversal",#REF!+#REF!+#REF!+#REF!+#REF!," ")</f>
        <v>#REF!</v>
      </c>
      <c r="C66" s="15" t="e">
        <f>IF(#REF!="Socle",#REF!+#REF!+#REF!+#REF!+#REF!," ")</f>
        <v>#REF!</v>
      </c>
    </row>
    <row r="67" spans="1:3">
      <c r="A67" s="15" t="e">
        <f>IF(#REF!="Ouvert",#REF!+#REF!+#REF!+#REF!+#REF!,0)</f>
        <v>#REF!</v>
      </c>
      <c r="B67" s="15" t="e">
        <f>IF(#REF!="Transversal",#REF!+#REF!+#REF!+#REF!+#REF!," ")</f>
        <v>#REF!</v>
      </c>
      <c r="C67" s="15" t="e">
        <f>IF(#REF!="Socle",#REF!+#REF!+#REF!+#REF!+#REF!," ")</f>
        <v>#REF!</v>
      </c>
    </row>
    <row r="68" spans="1:3">
      <c r="A68" s="15" t="e">
        <f>IF(#REF!="Ouvert",#REF!+#REF!+#REF!+#REF!+#REF!,0)</f>
        <v>#REF!</v>
      </c>
      <c r="B68" s="15" t="e">
        <f>IF(#REF!="Transversal",#REF!+#REF!+#REF!+#REF!+#REF!," ")</f>
        <v>#REF!</v>
      </c>
      <c r="C68" s="15" t="e">
        <f>IF(#REF!="Socle",#REF!+#REF!+#REF!+#REF!+#REF!," ")</f>
        <v>#REF!</v>
      </c>
    </row>
    <row r="69" spans="1:3">
      <c r="A69" s="15" t="e">
        <f>IF(#REF!="Ouvert",#REF!+#REF!+#REF!+#REF!+#REF!,0)</f>
        <v>#REF!</v>
      </c>
      <c r="B69" s="15" t="e">
        <f>IF(#REF!="Transversal",#REF!+#REF!+#REF!+#REF!+#REF!," ")</f>
        <v>#REF!</v>
      </c>
      <c r="C69" s="15" t="e">
        <f>IF(#REF!="Socle",#REF!+#REF!+#REF!+#REF!+#REF!," ")</f>
        <v>#REF!</v>
      </c>
    </row>
    <row r="70" spans="1:3">
      <c r="A70" s="15" t="e">
        <f>IF(#REF!="Ouvert",#REF!+#REF!+#REF!+#REF!+#REF!,0)</f>
        <v>#REF!</v>
      </c>
      <c r="B70" s="15" t="e">
        <f>IF(#REF!="Transversal",#REF!+#REF!+#REF!+#REF!+#REF!," ")</f>
        <v>#REF!</v>
      </c>
      <c r="C70" s="15" t="e">
        <f>IF(#REF!="Socle",#REF!+#REF!+#REF!+#REF!+#REF!," ")</f>
        <v>#REF!</v>
      </c>
    </row>
    <row r="71" spans="1:3">
      <c r="A71" s="15" t="e">
        <f>IF(#REF!="Ouvert",#REF!+#REF!+#REF!+#REF!+#REF!,0)</f>
        <v>#REF!</v>
      </c>
      <c r="B71" s="15" t="e">
        <f>IF(#REF!="Transversal",#REF!+#REF!+#REF!+#REF!+#REF!," ")</f>
        <v>#REF!</v>
      </c>
      <c r="C71" s="15" t="e">
        <f>IF(#REF!="Socle",#REF!+#REF!+#REF!+#REF!+#REF!," ")</f>
        <v>#REF!</v>
      </c>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7ECB"/>
  </sheetPr>
  <dimension ref="A1:AMJ110"/>
  <sheetViews>
    <sheetView zoomScaleNormal="100" workbookViewId="0">
      <selection activeCell="A53" sqref="A53"/>
    </sheetView>
  </sheetViews>
  <sheetFormatPr baseColWidth="10" defaultColWidth="8.85546875" defaultRowHeight="15.75" customHeight="1"/>
  <cols>
    <col min="1" max="1" width="65.85546875" style="16" customWidth="1"/>
    <col min="2" max="2" width="61.5703125" style="16" customWidth="1"/>
    <col min="3" max="3" width="19.42578125" style="16" customWidth="1"/>
    <col min="4" max="4" width="48.5703125" style="16" customWidth="1"/>
    <col min="5" max="5" width="21.140625" style="16" customWidth="1"/>
    <col min="6" max="12" width="21.140625" style="17" customWidth="1"/>
    <col min="13" max="1024" width="8.85546875" style="17"/>
  </cols>
  <sheetData>
    <row r="1" spans="1:1024">
      <c r="A1" s="18" t="s">
        <v>1</v>
      </c>
      <c r="B1" s="19"/>
      <c r="C1" s="19"/>
      <c r="D1" s="19"/>
      <c r="E1" s="19"/>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row>
    <row r="2" spans="1:1024" s="20" customFormat="1" ht="21">
      <c r="A2" s="14" t="s">
        <v>2</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c r="JG2" s="14"/>
      <c r="JH2" s="14"/>
      <c r="JI2" s="14"/>
      <c r="JJ2" s="14"/>
      <c r="JK2" s="14"/>
      <c r="JL2" s="14"/>
      <c r="JM2" s="14"/>
      <c r="JN2" s="14"/>
      <c r="JO2" s="14"/>
      <c r="JP2" s="14"/>
      <c r="JQ2" s="14"/>
      <c r="JR2" s="14"/>
      <c r="JS2" s="14"/>
      <c r="JT2" s="14"/>
      <c r="JU2" s="14"/>
      <c r="JV2" s="14"/>
      <c r="JW2" s="14"/>
      <c r="JX2" s="14"/>
      <c r="JY2" s="14"/>
      <c r="JZ2" s="14"/>
      <c r="KA2" s="14"/>
      <c r="KB2" s="14"/>
      <c r="KC2" s="14"/>
      <c r="KD2" s="14"/>
      <c r="KE2" s="14"/>
      <c r="KF2" s="14"/>
      <c r="KG2" s="14"/>
      <c r="KH2" s="14"/>
      <c r="KI2" s="14"/>
      <c r="KJ2" s="14"/>
      <c r="KK2" s="14"/>
      <c r="KL2" s="14"/>
      <c r="KM2" s="14"/>
      <c r="KN2" s="14"/>
      <c r="KO2" s="14"/>
      <c r="KP2" s="14"/>
      <c r="KQ2" s="14"/>
      <c r="KR2" s="14"/>
      <c r="KS2" s="14"/>
      <c r="KT2" s="14"/>
      <c r="KU2" s="14"/>
      <c r="KV2" s="14"/>
      <c r="KW2" s="14"/>
      <c r="KX2" s="14"/>
      <c r="KY2" s="14"/>
      <c r="KZ2" s="14"/>
      <c r="LA2" s="14"/>
      <c r="LB2" s="14"/>
      <c r="LC2" s="14"/>
      <c r="LD2" s="14"/>
      <c r="LE2" s="14"/>
      <c r="LF2" s="14"/>
      <c r="LG2" s="14"/>
      <c r="LH2" s="14"/>
      <c r="LI2" s="14"/>
      <c r="LJ2" s="14"/>
      <c r="LK2" s="14"/>
      <c r="LL2" s="14"/>
      <c r="LM2" s="14"/>
      <c r="LN2" s="14"/>
      <c r="LO2" s="14"/>
      <c r="LP2" s="14"/>
      <c r="LQ2" s="14"/>
      <c r="LR2" s="14"/>
      <c r="LS2" s="14"/>
      <c r="LT2" s="14"/>
      <c r="LU2" s="14"/>
      <c r="LV2" s="14"/>
      <c r="LW2" s="14"/>
      <c r="LX2" s="14"/>
      <c r="LY2" s="14"/>
      <c r="LZ2" s="14"/>
      <c r="MA2" s="14"/>
      <c r="MB2" s="14"/>
      <c r="MC2" s="14"/>
      <c r="MD2" s="14"/>
      <c r="ME2" s="14"/>
      <c r="MF2" s="14"/>
      <c r="MG2" s="14"/>
      <c r="MH2" s="14"/>
      <c r="MI2" s="14"/>
      <c r="MJ2" s="14"/>
      <c r="MK2" s="14"/>
      <c r="ML2" s="14"/>
      <c r="MM2" s="14"/>
      <c r="MN2" s="14"/>
      <c r="MO2" s="14"/>
      <c r="MP2" s="14"/>
      <c r="MQ2" s="14"/>
      <c r="MR2" s="14"/>
      <c r="MS2" s="14"/>
      <c r="MT2" s="14"/>
      <c r="MU2" s="14"/>
      <c r="MV2" s="14"/>
      <c r="MW2" s="14"/>
      <c r="MX2" s="14"/>
      <c r="MY2" s="14"/>
      <c r="MZ2" s="14"/>
      <c r="NA2" s="14"/>
      <c r="NB2" s="14"/>
      <c r="NC2" s="14"/>
      <c r="ND2" s="14"/>
      <c r="NE2" s="14"/>
      <c r="NF2" s="14"/>
      <c r="NG2" s="14"/>
      <c r="NH2" s="14"/>
      <c r="NI2" s="14"/>
      <c r="NJ2" s="14"/>
      <c r="NK2" s="14"/>
      <c r="NL2" s="14"/>
      <c r="NM2" s="14"/>
      <c r="NN2" s="14"/>
      <c r="NO2" s="14"/>
      <c r="NP2" s="14"/>
      <c r="NQ2" s="14"/>
      <c r="NR2" s="14"/>
      <c r="NS2" s="14"/>
      <c r="NT2" s="14"/>
      <c r="NU2" s="14"/>
      <c r="NV2" s="14"/>
      <c r="NW2" s="14"/>
      <c r="NX2" s="14"/>
      <c r="NY2" s="14"/>
      <c r="NZ2" s="14"/>
      <c r="OA2" s="14"/>
      <c r="OB2" s="14"/>
      <c r="OC2" s="14"/>
      <c r="OD2" s="14"/>
      <c r="OE2" s="14"/>
      <c r="OF2" s="14"/>
      <c r="OG2" s="14"/>
      <c r="OH2" s="14"/>
      <c r="OI2" s="14"/>
      <c r="OJ2" s="14"/>
      <c r="OK2" s="14"/>
      <c r="OL2" s="14"/>
      <c r="OM2" s="14"/>
      <c r="ON2" s="14"/>
      <c r="OO2" s="14"/>
      <c r="OP2" s="14"/>
      <c r="OQ2" s="14"/>
      <c r="OR2" s="14"/>
      <c r="OS2" s="14"/>
      <c r="OT2" s="14"/>
      <c r="OU2" s="14"/>
      <c r="OV2" s="14"/>
      <c r="OW2" s="14"/>
      <c r="OX2" s="14"/>
      <c r="OY2" s="14"/>
      <c r="OZ2" s="14"/>
      <c r="PA2" s="14"/>
      <c r="PB2" s="14"/>
      <c r="PC2" s="14"/>
      <c r="PD2" s="14"/>
      <c r="PE2" s="14"/>
      <c r="PF2" s="14"/>
      <c r="PG2" s="14"/>
      <c r="PH2" s="14"/>
      <c r="PI2" s="14"/>
      <c r="PJ2" s="14"/>
      <c r="PK2" s="14"/>
      <c r="PL2" s="14"/>
      <c r="PM2" s="14"/>
      <c r="PN2" s="14"/>
      <c r="PO2" s="14"/>
      <c r="PP2" s="14"/>
      <c r="PQ2" s="14"/>
      <c r="PR2" s="14"/>
      <c r="PS2" s="14"/>
      <c r="PT2" s="14"/>
      <c r="PU2" s="14"/>
      <c r="PV2" s="14"/>
      <c r="PW2" s="14"/>
      <c r="PX2" s="14"/>
      <c r="PY2" s="14"/>
      <c r="PZ2" s="14"/>
      <c r="QA2" s="14"/>
      <c r="QB2" s="14"/>
      <c r="QC2" s="14"/>
      <c r="QD2" s="14"/>
      <c r="QE2" s="14"/>
      <c r="QF2" s="14"/>
      <c r="QG2" s="14"/>
      <c r="QH2" s="14"/>
      <c r="QI2" s="14"/>
      <c r="QJ2" s="14"/>
      <c r="QK2" s="14"/>
      <c r="QL2" s="14"/>
      <c r="QM2" s="14"/>
      <c r="QN2" s="14"/>
      <c r="QO2" s="14"/>
      <c r="QP2" s="14"/>
      <c r="QQ2" s="14"/>
      <c r="QR2" s="14"/>
      <c r="QS2" s="14"/>
      <c r="QT2" s="14"/>
      <c r="QU2" s="14"/>
      <c r="QV2" s="14"/>
      <c r="QW2" s="14"/>
      <c r="QX2" s="14"/>
      <c r="QY2" s="14"/>
      <c r="QZ2" s="14"/>
      <c r="RA2" s="14"/>
      <c r="RB2" s="14"/>
      <c r="RC2" s="14"/>
      <c r="RD2" s="14"/>
      <c r="RE2" s="14"/>
      <c r="RF2" s="14"/>
      <c r="RG2" s="14"/>
      <c r="RH2" s="14"/>
      <c r="RI2" s="14"/>
      <c r="RJ2" s="14"/>
      <c r="RK2" s="14"/>
      <c r="RL2" s="14"/>
      <c r="RM2" s="14"/>
      <c r="RN2" s="14"/>
      <c r="RO2" s="14"/>
      <c r="RP2" s="14"/>
      <c r="RQ2" s="14"/>
      <c r="RR2" s="14"/>
      <c r="RS2" s="14"/>
      <c r="RT2" s="14"/>
      <c r="RU2" s="14"/>
      <c r="RV2" s="14"/>
      <c r="RW2" s="14"/>
      <c r="RX2" s="14"/>
      <c r="RY2" s="14"/>
      <c r="RZ2" s="14"/>
      <c r="SA2" s="14"/>
      <c r="SB2" s="14"/>
      <c r="SC2" s="14"/>
      <c r="SD2" s="14"/>
      <c r="SE2" s="14"/>
      <c r="SF2" s="14"/>
      <c r="SG2" s="14"/>
      <c r="SH2" s="14"/>
      <c r="SI2" s="14"/>
      <c r="SJ2" s="14"/>
      <c r="SK2" s="14"/>
      <c r="SL2" s="14"/>
      <c r="SM2" s="14"/>
      <c r="SN2" s="14"/>
      <c r="SO2" s="14"/>
      <c r="SP2" s="14"/>
      <c r="SQ2" s="14"/>
      <c r="SR2" s="14"/>
      <c r="SS2" s="14"/>
      <c r="ST2" s="14"/>
      <c r="SU2" s="14"/>
      <c r="SV2" s="14"/>
      <c r="SW2" s="14"/>
      <c r="SX2" s="14"/>
      <c r="SY2" s="14"/>
      <c r="SZ2" s="14"/>
      <c r="TA2" s="14"/>
      <c r="TB2" s="14"/>
      <c r="TC2" s="14"/>
      <c r="TD2" s="14"/>
      <c r="TE2" s="14"/>
      <c r="TF2" s="14"/>
      <c r="TG2" s="14"/>
      <c r="TH2" s="14"/>
      <c r="TI2" s="14"/>
      <c r="TJ2" s="14"/>
      <c r="TK2" s="14"/>
      <c r="TL2" s="14"/>
      <c r="TM2" s="14"/>
      <c r="TN2" s="14"/>
      <c r="TO2" s="14"/>
      <c r="TP2" s="14"/>
      <c r="TQ2" s="14"/>
      <c r="TR2" s="14"/>
      <c r="TS2" s="14"/>
      <c r="TT2" s="14"/>
      <c r="TU2" s="14"/>
      <c r="TV2" s="14"/>
      <c r="TW2" s="14"/>
      <c r="TX2" s="14"/>
      <c r="TY2" s="14"/>
      <c r="TZ2" s="14"/>
      <c r="UA2" s="14"/>
      <c r="UB2" s="14"/>
      <c r="UC2" s="14"/>
      <c r="UD2" s="14"/>
      <c r="UE2" s="14"/>
      <c r="UF2" s="14"/>
      <c r="UG2" s="14"/>
      <c r="UH2" s="14"/>
      <c r="UI2" s="14"/>
      <c r="UJ2" s="14"/>
      <c r="UK2" s="14"/>
      <c r="UL2" s="14"/>
      <c r="UM2" s="14"/>
      <c r="UN2" s="14"/>
      <c r="UO2" s="14"/>
      <c r="UP2" s="14"/>
      <c r="UQ2" s="14"/>
      <c r="UR2" s="14"/>
      <c r="US2" s="14"/>
      <c r="UT2" s="14"/>
      <c r="UU2" s="14"/>
      <c r="UV2" s="14"/>
      <c r="UW2" s="14"/>
      <c r="UX2" s="14"/>
      <c r="UY2" s="14"/>
      <c r="UZ2" s="14"/>
      <c r="VA2" s="14"/>
      <c r="VB2" s="14"/>
      <c r="VC2" s="14"/>
      <c r="VD2" s="14"/>
      <c r="VE2" s="14"/>
      <c r="VF2" s="14"/>
      <c r="VG2" s="14"/>
      <c r="VH2" s="14"/>
      <c r="VI2" s="14"/>
      <c r="VJ2" s="14"/>
      <c r="VK2" s="14"/>
      <c r="VL2" s="14"/>
      <c r="VM2" s="14"/>
      <c r="VN2" s="14"/>
      <c r="VO2" s="14"/>
      <c r="VP2" s="14"/>
      <c r="VQ2" s="14"/>
      <c r="VR2" s="14"/>
      <c r="VS2" s="14"/>
      <c r="VT2" s="14"/>
      <c r="VU2" s="14"/>
      <c r="VV2" s="14"/>
      <c r="VW2" s="14"/>
      <c r="VX2" s="14"/>
      <c r="VY2" s="14"/>
      <c r="VZ2" s="14"/>
      <c r="WA2" s="14"/>
      <c r="WB2" s="14"/>
      <c r="WC2" s="14"/>
      <c r="WD2" s="14"/>
      <c r="WE2" s="14"/>
      <c r="WF2" s="14"/>
      <c r="WG2" s="14"/>
      <c r="WH2" s="14"/>
      <c r="WI2" s="14"/>
      <c r="WJ2" s="14"/>
      <c r="WK2" s="14"/>
      <c r="WL2" s="14"/>
      <c r="WM2" s="14"/>
      <c r="WN2" s="14"/>
      <c r="WO2" s="14"/>
      <c r="WP2" s="14"/>
      <c r="WQ2" s="14"/>
      <c r="WR2" s="14"/>
      <c r="WS2" s="14"/>
      <c r="WT2" s="14"/>
      <c r="WU2" s="14"/>
      <c r="WV2" s="14"/>
      <c r="WW2" s="14"/>
      <c r="WX2" s="14"/>
      <c r="WY2" s="14"/>
      <c r="WZ2" s="14"/>
      <c r="XA2" s="14"/>
      <c r="XB2" s="14"/>
      <c r="XC2" s="14"/>
      <c r="XD2" s="14"/>
      <c r="XE2" s="14"/>
      <c r="XF2" s="14"/>
      <c r="XG2" s="14"/>
      <c r="XH2" s="14"/>
      <c r="XI2" s="14"/>
      <c r="XJ2" s="14"/>
      <c r="XK2" s="14"/>
      <c r="XL2" s="14"/>
      <c r="XM2" s="14"/>
      <c r="XN2" s="14"/>
      <c r="XO2" s="14"/>
      <c r="XP2" s="14"/>
      <c r="XQ2" s="14"/>
      <c r="XR2" s="14"/>
      <c r="XS2" s="14"/>
      <c r="XT2" s="14"/>
      <c r="XU2" s="14"/>
      <c r="XV2" s="14"/>
      <c r="XW2" s="14"/>
      <c r="XX2" s="14"/>
      <c r="XY2" s="14"/>
      <c r="XZ2" s="14"/>
      <c r="YA2" s="14"/>
      <c r="YB2" s="14"/>
      <c r="YC2" s="14"/>
      <c r="YD2" s="14"/>
      <c r="YE2" s="14"/>
      <c r="YF2" s="14"/>
      <c r="YG2" s="14"/>
      <c r="YH2" s="14"/>
      <c r="YI2" s="14"/>
      <c r="YJ2" s="14"/>
      <c r="YK2" s="14"/>
      <c r="YL2" s="14"/>
      <c r="YM2" s="14"/>
      <c r="YN2" s="14"/>
      <c r="YO2" s="14"/>
      <c r="YP2" s="14"/>
      <c r="YQ2" s="14"/>
      <c r="YR2" s="14"/>
      <c r="YS2" s="14"/>
      <c r="YT2" s="14"/>
      <c r="YU2" s="14"/>
      <c r="YV2" s="14"/>
      <c r="YW2" s="14"/>
      <c r="YX2" s="14"/>
      <c r="YY2" s="14"/>
      <c r="YZ2" s="14"/>
      <c r="ZA2" s="14"/>
      <c r="ZB2" s="14"/>
      <c r="ZC2" s="14"/>
      <c r="ZD2" s="14"/>
      <c r="ZE2" s="14"/>
      <c r="ZF2" s="14"/>
      <c r="ZG2" s="14"/>
      <c r="ZH2" s="14"/>
      <c r="ZI2" s="14"/>
      <c r="ZJ2" s="14"/>
      <c r="ZK2" s="14"/>
      <c r="ZL2" s="14"/>
      <c r="ZM2" s="14"/>
      <c r="ZN2" s="14"/>
      <c r="ZO2" s="14"/>
      <c r="ZP2" s="14"/>
      <c r="ZQ2" s="14"/>
      <c r="ZR2" s="14"/>
      <c r="ZS2" s="14"/>
      <c r="ZT2" s="14"/>
      <c r="ZU2" s="14"/>
      <c r="ZV2" s="14"/>
      <c r="ZW2" s="14"/>
      <c r="ZX2" s="14"/>
      <c r="ZY2" s="14"/>
      <c r="ZZ2" s="14"/>
      <c r="AAA2" s="14"/>
      <c r="AAB2" s="14"/>
      <c r="AAC2" s="14"/>
      <c r="AAD2" s="14"/>
      <c r="AAE2" s="14"/>
      <c r="AAF2" s="14"/>
      <c r="AAG2" s="14"/>
      <c r="AAH2" s="14"/>
      <c r="AAI2" s="14"/>
      <c r="AAJ2" s="14"/>
      <c r="AAK2" s="14"/>
      <c r="AAL2" s="14"/>
      <c r="AAM2" s="14"/>
      <c r="AAN2" s="14"/>
      <c r="AAO2" s="14"/>
      <c r="AAP2" s="14"/>
      <c r="AAQ2" s="14"/>
      <c r="AAR2" s="14"/>
      <c r="AAS2" s="14"/>
      <c r="AAT2" s="14"/>
      <c r="AAU2" s="14"/>
      <c r="AAV2" s="14"/>
      <c r="AAW2" s="14"/>
      <c r="AAX2" s="14"/>
      <c r="AAY2" s="14"/>
      <c r="AAZ2" s="14"/>
      <c r="ABA2" s="14"/>
      <c r="ABB2" s="14"/>
      <c r="ABC2" s="14"/>
      <c r="ABD2" s="14"/>
      <c r="ABE2" s="14"/>
      <c r="ABF2" s="14"/>
      <c r="ABG2" s="14"/>
      <c r="ABH2" s="14"/>
      <c r="ABI2" s="14"/>
      <c r="ABJ2" s="14"/>
      <c r="ABK2" s="14"/>
      <c r="ABL2" s="14"/>
      <c r="ABM2" s="14"/>
      <c r="ABN2" s="14"/>
      <c r="ABO2" s="14"/>
      <c r="ABP2" s="14"/>
      <c r="ABQ2" s="14"/>
      <c r="ABR2" s="14"/>
      <c r="ABS2" s="14"/>
      <c r="ABT2" s="14"/>
      <c r="ABU2" s="14"/>
      <c r="ABV2" s="14"/>
      <c r="ABW2" s="14"/>
      <c r="ABX2" s="14"/>
      <c r="ABY2" s="14"/>
      <c r="ABZ2" s="14"/>
      <c r="ACA2" s="14"/>
      <c r="ACB2" s="14"/>
      <c r="ACC2" s="14"/>
      <c r="ACD2" s="14"/>
      <c r="ACE2" s="14"/>
      <c r="ACF2" s="14"/>
      <c r="ACG2" s="14"/>
      <c r="ACH2" s="14"/>
      <c r="ACI2" s="14"/>
      <c r="ACJ2" s="14"/>
      <c r="ACK2" s="14"/>
      <c r="ACL2" s="14"/>
      <c r="ACM2" s="14"/>
      <c r="ACN2" s="14"/>
      <c r="ACO2" s="14"/>
      <c r="ACP2" s="14"/>
      <c r="ACQ2" s="14"/>
      <c r="ACR2" s="14"/>
      <c r="ACS2" s="14"/>
      <c r="ACT2" s="14"/>
      <c r="ACU2" s="14"/>
      <c r="ACV2" s="14"/>
      <c r="ACW2" s="14"/>
      <c r="ACX2" s="14"/>
      <c r="ACY2" s="14"/>
      <c r="ACZ2" s="14"/>
      <c r="ADA2" s="14"/>
      <c r="ADB2" s="14"/>
      <c r="ADC2" s="14"/>
      <c r="ADD2" s="14"/>
      <c r="ADE2" s="14"/>
      <c r="ADF2" s="14"/>
      <c r="ADG2" s="14"/>
      <c r="ADH2" s="14"/>
      <c r="ADI2" s="14"/>
      <c r="ADJ2" s="14"/>
      <c r="ADK2" s="14"/>
      <c r="ADL2" s="14"/>
      <c r="ADM2" s="14"/>
      <c r="ADN2" s="14"/>
      <c r="ADO2" s="14"/>
      <c r="ADP2" s="14"/>
      <c r="ADQ2" s="14"/>
      <c r="ADR2" s="14"/>
      <c r="ADS2" s="14"/>
      <c r="ADT2" s="14"/>
      <c r="ADU2" s="14"/>
      <c r="ADV2" s="14"/>
      <c r="ADW2" s="14"/>
      <c r="ADX2" s="14"/>
      <c r="ADY2" s="14"/>
      <c r="ADZ2" s="14"/>
      <c r="AEA2" s="14"/>
      <c r="AEB2" s="14"/>
      <c r="AEC2" s="14"/>
      <c r="AED2" s="14"/>
      <c r="AEE2" s="14"/>
      <c r="AEF2" s="14"/>
      <c r="AEG2" s="14"/>
      <c r="AEH2" s="14"/>
      <c r="AEI2" s="14"/>
      <c r="AEJ2" s="14"/>
      <c r="AEK2" s="14"/>
      <c r="AEL2" s="14"/>
      <c r="AEM2" s="14"/>
      <c r="AEN2" s="14"/>
      <c r="AEO2" s="14"/>
      <c r="AEP2" s="14"/>
      <c r="AEQ2" s="14"/>
      <c r="AER2" s="14"/>
      <c r="AES2" s="14"/>
      <c r="AET2" s="14"/>
      <c r="AEU2" s="14"/>
      <c r="AEV2" s="14"/>
      <c r="AEW2" s="14"/>
      <c r="AEX2" s="14"/>
      <c r="AEY2" s="14"/>
      <c r="AEZ2" s="14"/>
      <c r="AFA2" s="14"/>
      <c r="AFB2" s="14"/>
      <c r="AFC2" s="14"/>
      <c r="AFD2" s="14"/>
      <c r="AFE2" s="14"/>
      <c r="AFF2" s="14"/>
      <c r="AFG2" s="14"/>
      <c r="AFH2" s="14"/>
      <c r="AFI2" s="14"/>
      <c r="AFJ2" s="14"/>
      <c r="AFK2" s="14"/>
      <c r="AFL2" s="14"/>
      <c r="AFM2" s="14"/>
      <c r="AFN2" s="14"/>
      <c r="AFO2" s="14"/>
      <c r="AFP2" s="14"/>
      <c r="AFQ2" s="14"/>
      <c r="AFR2" s="14"/>
      <c r="AFS2" s="14"/>
      <c r="AFT2" s="14"/>
      <c r="AFU2" s="14"/>
      <c r="AFV2" s="14"/>
      <c r="AFW2" s="14"/>
      <c r="AFX2" s="14"/>
      <c r="AFY2" s="14"/>
      <c r="AFZ2" s="14"/>
      <c r="AGA2" s="14"/>
      <c r="AGB2" s="14"/>
      <c r="AGC2" s="14"/>
      <c r="AGD2" s="14"/>
      <c r="AGE2" s="14"/>
      <c r="AGF2" s="14"/>
      <c r="AGG2" s="14"/>
      <c r="AGH2" s="14"/>
      <c r="AGI2" s="14"/>
      <c r="AGJ2" s="14"/>
      <c r="AGK2" s="14"/>
      <c r="AGL2" s="14"/>
      <c r="AGM2" s="14"/>
      <c r="AGN2" s="14"/>
      <c r="AGO2" s="14"/>
      <c r="AGP2" s="14"/>
      <c r="AGQ2" s="14"/>
      <c r="AGR2" s="14"/>
      <c r="AGS2" s="14"/>
      <c r="AGT2" s="14"/>
      <c r="AGU2" s="14"/>
      <c r="AGV2" s="14"/>
      <c r="AGW2" s="14"/>
      <c r="AGX2" s="14"/>
      <c r="AGY2" s="14"/>
      <c r="AGZ2" s="14"/>
      <c r="AHA2" s="14"/>
      <c r="AHB2" s="14"/>
      <c r="AHC2" s="14"/>
      <c r="AHD2" s="14"/>
      <c r="AHE2" s="14"/>
      <c r="AHF2" s="14"/>
      <c r="AHG2" s="14"/>
      <c r="AHH2" s="14"/>
      <c r="AHI2" s="14"/>
      <c r="AHJ2" s="14"/>
      <c r="AHK2" s="14"/>
      <c r="AHL2" s="14"/>
      <c r="AHM2" s="14"/>
      <c r="AHN2" s="14"/>
      <c r="AHO2" s="14"/>
      <c r="AHP2" s="14"/>
      <c r="AHQ2" s="14"/>
      <c r="AHR2" s="14"/>
      <c r="AHS2" s="14"/>
      <c r="AHT2" s="14"/>
      <c r="AHU2" s="14"/>
      <c r="AHV2" s="14"/>
      <c r="AHW2" s="14"/>
      <c r="AHX2" s="14"/>
      <c r="AHY2" s="14"/>
      <c r="AHZ2" s="14"/>
      <c r="AIA2" s="14"/>
      <c r="AIB2" s="14"/>
      <c r="AIC2" s="14"/>
      <c r="AID2" s="14"/>
      <c r="AIE2" s="14"/>
      <c r="AIF2" s="14"/>
      <c r="AIG2" s="14"/>
      <c r="AIH2" s="14"/>
      <c r="AII2" s="14"/>
      <c r="AIJ2" s="14"/>
      <c r="AIK2" s="14"/>
      <c r="AIL2" s="14"/>
      <c r="AIM2" s="14"/>
      <c r="AIN2" s="14"/>
      <c r="AIO2" s="14"/>
      <c r="AIP2" s="14"/>
      <c r="AIQ2" s="14"/>
      <c r="AIR2" s="14"/>
      <c r="AIS2" s="14"/>
      <c r="AIT2" s="14"/>
      <c r="AIU2" s="14"/>
      <c r="AIV2" s="14"/>
      <c r="AIW2" s="14"/>
      <c r="AIX2" s="14"/>
      <c r="AIY2" s="14"/>
      <c r="AIZ2" s="14"/>
      <c r="AJA2" s="14"/>
      <c r="AJB2" s="14"/>
      <c r="AJC2" s="14"/>
      <c r="AJD2" s="14"/>
      <c r="AJE2" s="14"/>
      <c r="AJF2" s="14"/>
      <c r="AJG2" s="14"/>
      <c r="AJH2" s="14"/>
      <c r="AJI2" s="14"/>
      <c r="AJJ2" s="14"/>
      <c r="AJK2" s="14"/>
      <c r="AJL2" s="14"/>
      <c r="AJM2" s="14"/>
      <c r="AJN2" s="14"/>
      <c r="AJO2" s="14"/>
      <c r="AJP2" s="14"/>
      <c r="AJQ2" s="14"/>
      <c r="AJR2" s="14"/>
      <c r="AJS2" s="14"/>
      <c r="AJT2" s="14"/>
      <c r="AJU2" s="14"/>
      <c r="AJV2" s="14"/>
      <c r="AJW2" s="14"/>
      <c r="AJX2" s="14"/>
      <c r="AJY2" s="14"/>
      <c r="AJZ2" s="14"/>
      <c r="AKA2" s="14"/>
      <c r="AKB2" s="14"/>
      <c r="AKC2" s="14"/>
      <c r="AKD2" s="14"/>
      <c r="AKE2" s="14"/>
      <c r="AKF2" s="14"/>
      <c r="AKG2" s="14"/>
      <c r="AKH2" s="14"/>
      <c r="AKI2" s="14"/>
      <c r="AKJ2" s="14"/>
      <c r="AKK2" s="14"/>
      <c r="AKL2" s="14"/>
      <c r="AKM2" s="14"/>
      <c r="AKN2" s="14"/>
      <c r="AKO2" s="14"/>
      <c r="AKP2" s="14"/>
      <c r="AKQ2" s="14"/>
      <c r="AKR2" s="14"/>
      <c r="AKS2" s="14"/>
      <c r="AKT2" s="14"/>
      <c r="AKU2" s="14"/>
      <c r="AKV2" s="14"/>
      <c r="AKW2" s="14"/>
      <c r="AKX2" s="14"/>
      <c r="AKY2" s="14"/>
      <c r="AKZ2" s="14"/>
      <c r="ALA2" s="14"/>
      <c r="ALB2" s="14"/>
      <c r="ALC2" s="14"/>
      <c r="ALD2" s="14"/>
      <c r="ALE2" s="14"/>
      <c r="ALF2" s="14"/>
      <c r="ALG2" s="14"/>
      <c r="ALH2" s="14"/>
      <c r="ALI2" s="14"/>
      <c r="ALJ2" s="14"/>
      <c r="ALK2" s="14"/>
      <c r="ALL2" s="14"/>
      <c r="ALM2" s="14"/>
      <c r="ALN2" s="14"/>
      <c r="ALO2" s="14"/>
      <c r="ALP2" s="14"/>
      <c r="ALQ2" s="14"/>
      <c r="ALR2" s="14"/>
      <c r="ALS2" s="14"/>
      <c r="ALT2" s="14"/>
      <c r="ALU2" s="14"/>
      <c r="ALV2" s="14"/>
      <c r="ALW2" s="14"/>
      <c r="ALX2" s="14"/>
      <c r="ALY2" s="14"/>
      <c r="ALZ2" s="14"/>
      <c r="AMA2" s="14"/>
      <c r="AMB2" s="14"/>
      <c r="AMC2" s="14"/>
      <c r="AMD2" s="14"/>
      <c r="AME2" s="14"/>
      <c r="AMF2" s="14"/>
      <c r="AMG2" s="14"/>
      <c r="AMH2" s="14"/>
      <c r="AMI2" s="14"/>
      <c r="AMJ2" s="14"/>
    </row>
    <row r="3" spans="1:1024" s="22" customFormat="1" ht="342.75" customHeight="1">
      <c r="A3" s="13" t="s">
        <v>3</v>
      </c>
      <c r="B3" s="13"/>
      <c r="C3" s="21"/>
      <c r="D3" s="16"/>
      <c r="E3" s="16"/>
    </row>
    <row r="4" spans="1:1024" s="24" customFormat="1" ht="25.5" customHeight="1">
      <c r="A4" s="23"/>
      <c r="B4" s="23"/>
      <c r="C4" s="23"/>
      <c r="D4" s="21"/>
      <c r="E4" s="21"/>
    </row>
    <row r="5" spans="1:1024" ht="27.75" customHeight="1">
      <c r="A5" s="14" t="s">
        <v>4</v>
      </c>
      <c r="B5" s="14"/>
      <c r="C5" s="14"/>
      <c r="D5" s="14"/>
      <c r="E5" s="14"/>
      <c r="F5" s="14"/>
    </row>
    <row r="6" spans="1:1024" s="22" customFormat="1" ht="12.75" customHeight="1">
      <c r="A6" s="12" t="s">
        <v>5</v>
      </c>
      <c r="B6" s="12"/>
      <c r="C6" s="12"/>
      <c r="D6" s="25"/>
      <c r="E6" s="25"/>
      <c r="F6" s="26"/>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row>
    <row r="7" spans="1:1024" s="22" customFormat="1">
      <c r="A7" s="27" t="s">
        <v>6</v>
      </c>
      <c r="B7" s="16"/>
      <c r="C7" s="16"/>
      <c r="D7" s="16"/>
      <c r="E7" s="16"/>
    </row>
    <row r="8" spans="1:1024" s="22" customFormat="1" ht="33" customHeight="1">
      <c r="A8" s="11" t="s">
        <v>7</v>
      </c>
      <c r="B8" s="11"/>
      <c r="C8" s="16"/>
      <c r="D8" s="16"/>
      <c r="E8" s="16"/>
    </row>
    <row r="9" spans="1:1024" s="28" customFormat="1" ht="36.75" customHeight="1">
      <c r="A9" s="10" t="s">
        <v>8</v>
      </c>
      <c r="B9" s="10"/>
      <c r="C9" s="16"/>
      <c r="D9" s="16"/>
      <c r="E9" s="16"/>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row>
    <row r="10" spans="1:1024" s="22" customFormat="1">
      <c r="A10" s="29"/>
      <c r="B10" s="16"/>
      <c r="C10" s="16"/>
      <c r="D10" s="16"/>
      <c r="E10" s="16"/>
    </row>
    <row r="11" spans="1:1024" s="22" customFormat="1" ht="15" customHeight="1">
      <c r="A11" s="27" t="s">
        <v>9</v>
      </c>
      <c r="B11" s="29"/>
      <c r="C11" s="29"/>
      <c r="D11" s="29"/>
      <c r="E11" s="29"/>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c r="KE11" s="28"/>
      <c r="KF11" s="28"/>
      <c r="KG11" s="28"/>
      <c r="KH11" s="28"/>
      <c r="KI11" s="28"/>
      <c r="KJ11" s="28"/>
      <c r="KK11" s="28"/>
      <c r="KL11" s="28"/>
      <c r="KM11" s="28"/>
      <c r="KN11" s="28"/>
      <c r="KO11" s="28"/>
      <c r="KP11" s="28"/>
      <c r="KQ11" s="28"/>
      <c r="KR11" s="28"/>
      <c r="KS11" s="28"/>
      <c r="KT11" s="28"/>
      <c r="KU11" s="28"/>
      <c r="KV11" s="28"/>
      <c r="KW11" s="28"/>
      <c r="KX11" s="28"/>
      <c r="KY11" s="28"/>
      <c r="KZ11" s="28"/>
      <c r="LA11" s="28"/>
      <c r="LB11" s="28"/>
      <c r="LC11" s="28"/>
      <c r="LD11" s="28"/>
      <c r="LE11" s="28"/>
      <c r="LF11" s="28"/>
      <c r="LG11" s="28"/>
      <c r="LH11" s="28"/>
      <c r="LI11" s="28"/>
      <c r="LJ11" s="28"/>
      <c r="LK11" s="28"/>
      <c r="LL11" s="28"/>
      <c r="LM11" s="28"/>
      <c r="LN11" s="28"/>
      <c r="LO11" s="28"/>
      <c r="LP11" s="28"/>
      <c r="LQ11" s="28"/>
      <c r="LR11" s="28"/>
      <c r="LS11" s="28"/>
      <c r="LT11" s="28"/>
      <c r="LU11" s="28"/>
      <c r="LV11" s="28"/>
      <c r="LW11" s="28"/>
      <c r="LX11" s="28"/>
      <c r="LY11" s="28"/>
      <c r="LZ11" s="28"/>
      <c r="MA11" s="28"/>
      <c r="MB11" s="28"/>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8"/>
      <c r="OX11" s="28"/>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c r="QL11" s="28"/>
      <c r="QM11" s="28"/>
      <c r="QN11" s="28"/>
      <c r="QO11" s="28"/>
      <c r="QP11" s="28"/>
      <c r="QQ11" s="28"/>
      <c r="QR11" s="28"/>
      <c r="QS11" s="28"/>
      <c r="QT11" s="28"/>
      <c r="QU11" s="28"/>
      <c r="QV11" s="28"/>
      <c r="QW11" s="28"/>
      <c r="QX11" s="28"/>
      <c r="QY11" s="28"/>
      <c r="QZ11" s="28"/>
      <c r="RA11" s="28"/>
      <c r="RB11" s="28"/>
      <c r="RC11" s="28"/>
      <c r="RD11" s="28"/>
      <c r="RE11" s="28"/>
      <c r="RF11" s="28"/>
      <c r="RG11" s="28"/>
      <c r="RH11" s="28"/>
      <c r="RI11" s="28"/>
      <c r="RJ11" s="28"/>
      <c r="RK11" s="28"/>
      <c r="RL11" s="28"/>
      <c r="RM11" s="28"/>
      <c r="RN11" s="28"/>
      <c r="RO11" s="28"/>
      <c r="RP11" s="28"/>
      <c r="RQ11" s="28"/>
      <c r="RR11" s="28"/>
      <c r="RS11" s="28"/>
      <c r="RT11" s="28"/>
      <c r="RU11" s="28"/>
      <c r="RV11" s="28"/>
      <c r="RW11" s="28"/>
      <c r="RX11" s="28"/>
      <c r="RY11" s="28"/>
      <c r="RZ11" s="28"/>
      <c r="SA11" s="28"/>
      <c r="SB11" s="28"/>
      <c r="SC11" s="28"/>
      <c r="SD11" s="28"/>
      <c r="SE11" s="28"/>
      <c r="SF11" s="28"/>
      <c r="SG11" s="28"/>
      <c r="SH11" s="28"/>
      <c r="SI11" s="28"/>
      <c r="SJ11" s="28"/>
      <c r="SK11" s="28"/>
      <c r="SL11" s="28"/>
      <c r="SM11" s="28"/>
      <c r="SN11" s="28"/>
      <c r="SO11" s="28"/>
      <c r="SP11" s="28"/>
      <c r="SQ11" s="28"/>
      <c r="SR11" s="28"/>
      <c r="SS11" s="28"/>
      <c r="ST11" s="28"/>
      <c r="SU11" s="28"/>
      <c r="SV11" s="28"/>
      <c r="SW11" s="28"/>
      <c r="SX11" s="28"/>
      <c r="SY11" s="28"/>
      <c r="SZ11" s="28"/>
      <c r="TA11" s="28"/>
      <c r="TB11" s="28"/>
      <c r="TC11" s="28"/>
      <c r="TD11" s="28"/>
      <c r="TE11" s="28"/>
      <c r="TF11" s="28"/>
      <c r="TG11" s="28"/>
      <c r="TH11" s="28"/>
      <c r="TI11" s="28"/>
      <c r="TJ11" s="28"/>
      <c r="TK11" s="28"/>
      <c r="TL11" s="28"/>
      <c r="TM11" s="28"/>
      <c r="TN11" s="28"/>
      <c r="TO11" s="28"/>
      <c r="TP11" s="28"/>
      <c r="TQ11" s="28"/>
      <c r="TR11" s="28"/>
      <c r="TS11" s="28"/>
      <c r="TT11" s="28"/>
      <c r="TU11" s="28"/>
      <c r="TV11" s="28"/>
      <c r="TW11" s="28"/>
      <c r="TX11" s="28"/>
      <c r="TY11" s="28"/>
      <c r="TZ11" s="28"/>
      <c r="UA11" s="28"/>
      <c r="UB11" s="28"/>
      <c r="UC11" s="28"/>
      <c r="UD11" s="28"/>
      <c r="UE11" s="28"/>
      <c r="UF11" s="28"/>
      <c r="UG11" s="28"/>
      <c r="UH11" s="28"/>
      <c r="UI11" s="28"/>
      <c r="UJ11" s="28"/>
      <c r="UK11" s="28"/>
      <c r="UL11" s="28"/>
      <c r="UM11" s="28"/>
      <c r="UN11" s="28"/>
      <c r="UO11" s="28"/>
      <c r="UP11" s="28"/>
      <c r="UQ11" s="28"/>
      <c r="UR11" s="28"/>
      <c r="US11" s="28"/>
      <c r="UT11" s="28"/>
      <c r="UU11" s="28"/>
      <c r="UV11" s="28"/>
      <c r="UW11" s="28"/>
      <c r="UX11" s="28"/>
      <c r="UY11" s="28"/>
      <c r="UZ11" s="28"/>
      <c r="VA11" s="28"/>
      <c r="VB11" s="28"/>
      <c r="VC11" s="28"/>
      <c r="VD11" s="28"/>
      <c r="VE11" s="28"/>
      <c r="VF11" s="28"/>
      <c r="VG11" s="28"/>
      <c r="VH11" s="28"/>
      <c r="VI11" s="28"/>
      <c r="VJ11" s="28"/>
      <c r="VK11" s="28"/>
      <c r="VL11" s="28"/>
      <c r="VM11" s="28"/>
      <c r="VN11" s="28"/>
      <c r="VO11" s="28"/>
      <c r="VP11" s="28"/>
      <c r="VQ11" s="28"/>
      <c r="VR11" s="28"/>
      <c r="VS11" s="28"/>
      <c r="VT11" s="28"/>
      <c r="VU11" s="28"/>
      <c r="VV11" s="28"/>
      <c r="VW11" s="28"/>
      <c r="VX11" s="28"/>
      <c r="VY11" s="28"/>
      <c r="VZ11" s="28"/>
      <c r="WA11" s="28"/>
      <c r="WB11" s="28"/>
      <c r="WC11" s="28"/>
      <c r="WD11" s="28"/>
      <c r="WE11" s="28"/>
      <c r="WF11" s="28"/>
      <c r="WG11" s="28"/>
      <c r="WH11" s="28"/>
      <c r="WI11" s="28"/>
      <c r="WJ11" s="28"/>
      <c r="WK11" s="28"/>
      <c r="WL11" s="28"/>
      <c r="WM11" s="28"/>
      <c r="WN11" s="28"/>
      <c r="WO11" s="28"/>
      <c r="WP11" s="28"/>
      <c r="WQ11" s="28"/>
      <c r="WR11" s="28"/>
      <c r="WS11" s="28"/>
      <c r="WT11" s="28"/>
      <c r="WU11" s="28"/>
      <c r="WV11" s="28"/>
      <c r="WW11" s="28"/>
      <c r="WX11" s="28"/>
      <c r="WY11" s="28"/>
      <c r="WZ11" s="28"/>
      <c r="XA11" s="28"/>
      <c r="XB11" s="28"/>
      <c r="XC11" s="28"/>
      <c r="XD11" s="28"/>
      <c r="XE11" s="28"/>
      <c r="XF11" s="28"/>
      <c r="XG11" s="28"/>
      <c r="XH11" s="28"/>
      <c r="XI11" s="28"/>
      <c r="XJ11" s="28"/>
      <c r="XK11" s="28"/>
      <c r="XL11" s="28"/>
      <c r="XM11" s="28"/>
      <c r="XN11" s="28"/>
      <c r="XO11" s="28"/>
      <c r="XP11" s="28"/>
      <c r="XQ11" s="28"/>
      <c r="XR11" s="28"/>
      <c r="XS11" s="28"/>
      <c r="XT11" s="28"/>
      <c r="XU11" s="28"/>
      <c r="XV11" s="28"/>
      <c r="XW11" s="28"/>
      <c r="XX11" s="28"/>
      <c r="XY11" s="28"/>
      <c r="XZ11" s="28"/>
      <c r="YA11" s="28"/>
      <c r="YB11" s="28"/>
      <c r="YC11" s="28"/>
      <c r="YD11" s="28"/>
      <c r="YE11" s="28"/>
      <c r="YF11" s="28"/>
      <c r="YG11" s="28"/>
      <c r="YH11" s="28"/>
      <c r="YI11" s="28"/>
      <c r="YJ11" s="28"/>
      <c r="YK11" s="28"/>
      <c r="YL11" s="28"/>
      <c r="YM11" s="28"/>
      <c r="YN11" s="28"/>
      <c r="YO11" s="28"/>
      <c r="YP11" s="28"/>
      <c r="YQ11" s="28"/>
      <c r="YR11" s="28"/>
      <c r="YS11" s="28"/>
      <c r="YT11" s="28"/>
      <c r="YU11" s="28"/>
      <c r="YV11" s="28"/>
      <c r="YW11" s="28"/>
      <c r="YX11" s="28"/>
      <c r="YY11" s="28"/>
      <c r="YZ11" s="28"/>
      <c r="ZA11" s="28"/>
      <c r="ZB11" s="28"/>
      <c r="ZC11" s="28"/>
      <c r="ZD11" s="28"/>
      <c r="ZE11" s="28"/>
      <c r="ZF11" s="28"/>
      <c r="ZG11" s="28"/>
      <c r="ZH11" s="28"/>
      <c r="ZI11" s="28"/>
      <c r="ZJ11" s="28"/>
      <c r="ZK11" s="28"/>
      <c r="ZL11" s="28"/>
      <c r="ZM11" s="28"/>
      <c r="ZN11" s="28"/>
      <c r="ZO11" s="28"/>
      <c r="ZP11" s="28"/>
      <c r="ZQ11" s="28"/>
      <c r="ZR11" s="28"/>
      <c r="ZS11" s="28"/>
      <c r="ZT11" s="28"/>
      <c r="ZU11" s="28"/>
      <c r="ZV11" s="28"/>
      <c r="ZW11" s="28"/>
      <c r="ZX11" s="28"/>
      <c r="ZY11" s="28"/>
      <c r="ZZ11" s="28"/>
      <c r="AAA11" s="28"/>
      <c r="AAB11" s="28"/>
      <c r="AAC11" s="28"/>
      <c r="AAD11" s="28"/>
      <c r="AAE11" s="28"/>
      <c r="AAF11" s="28"/>
      <c r="AAG11" s="28"/>
      <c r="AAH11" s="28"/>
      <c r="AAI11" s="28"/>
      <c r="AAJ11" s="28"/>
      <c r="AAK11" s="28"/>
      <c r="AAL11" s="28"/>
      <c r="AAM11" s="28"/>
      <c r="AAN11" s="28"/>
      <c r="AAO11" s="28"/>
      <c r="AAP11" s="28"/>
      <c r="AAQ11" s="28"/>
      <c r="AAR11" s="28"/>
      <c r="AAS11" s="28"/>
      <c r="AAT11" s="28"/>
      <c r="AAU11" s="28"/>
      <c r="AAV11" s="28"/>
      <c r="AAW11" s="28"/>
      <c r="AAX11" s="28"/>
      <c r="AAY11" s="28"/>
      <c r="AAZ11" s="28"/>
      <c r="ABA11" s="28"/>
      <c r="ABB11" s="28"/>
      <c r="ABC11" s="28"/>
      <c r="ABD11" s="28"/>
      <c r="ABE11" s="28"/>
      <c r="ABF11" s="28"/>
      <c r="ABG11" s="28"/>
      <c r="ABH11" s="28"/>
      <c r="ABI11" s="28"/>
      <c r="ABJ11" s="28"/>
      <c r="ABK11" s="28"/>
      <c r="ABL11" s="28"/>
      <c r="ABM11" s="28"/>
      <c r="ABN11" s="28"/>
      <c r="ABO11" s="28"/>
      <c r="ABP11" s="28"/>
      <c r="ABQ11" s="28"/>
      <c r="ABR11" s="28"/>
      <c r="ABS11" s="28"/>
      <c r="ABT11" s="28"/>
      <c r="ABU11" s="28"/>
      <c r="ABV11" s="28"/>
      <c r="ABW11" s="28"/>
      <c r="ABX11" s="28"/>
      <c r="ABY11" s="28"/>
      <c r="ABZ11" s="28"/>
      <c r="ACA11" s="28"/>
      <c r="ACB11" s="28"/>
      <c r="ACC11" s="28"/>
      <c r="ACD11" s="28"/>
      <c r="ACE11" s="28"/>
      <c r="ACF11" s="28"/>
      <c r="ACG11" s="28"/>
      <c r="ACH11" s="28"/>
      <c r="ACI11" s="28"/>
      <c r="ACJ11" s="28"/>
      <c r="ACK11" s="28"/>
      <c r="ACL11" s="28"/>
      <c r="ACM11" s="28"/>
      <c r="ACN11" s="28"/>
      <c r="ACO11" s="28"/>
      <c r="ACP11" s="28"/>
      <c r="ACQ11" s="28"/>
      <c r="ACR11" s="28"/>
      <c r="ACS11" s="28"/>
      <c r="ACT11" s="28"/>
      <c r="ACU11" s="28"/>
      <c r="ACV11" s="28"/>
      <c r="ACW11" s="28"/>
      <c r="ACX11" s="28"/>
      <c r="ACY11" s="28"/>
      <c r="ACZ11" s="28"/>
      <c r="ADA11" s="28"/>
      <c r="ADB11" s="28"/>
      <c r="ADC11" s="28"/>
      <c r="ADD11" s="28"/>
      <c r="ADE11" s="28"/>
      <c r="ADF11" s="28"/>
      <c r="ADG11" s="28"/>
      <c r="ADH11" s="28"/>
      <c r="ADI11" s="28"/>
      <c r="ADJ11" s="28"/>
      <c r="ADK11" s="28"/>
      <c r="ADL11" s="28"/>
      <c r="ADM11" s="28"/>
      <c r="ADN11" s="28"/>
      <c r="ADO11" s="28"/>
      <c r="ADP11" s="28"/>
      <c r="ADQ11" s="28"/>
      <c r="ADR11" s="28"/>
      <c r="ADS11" s="28"/>
      <c r="ADT11" s="28"/>
      <c r="ADU11" s="28"/>
      <c r="ADV11" s="28"/>
      <c r="ADW11" s="28"/>
      <c r="ADX11" s="28"/>
      <c r="ADY11" s="28"/>
      <c r="ADZ11" s="28"/>
      <c r="AEA11" s="28"/>
      <c r="AEB11" s="28"/>
      <c r="AEC11" s="28"/>
      <c r="AED11" s="28"/>
      <c r="AEE11" s="28"/>
      <c r="AEF11" s="28"/>
      <c r="AEG11" s="28"/>
      <c r="AEH11" s="28"/>
      <c r="AEI11" s="28"/>
      <c r="AEJ11" s="28"/>
      <c r="AEK11" s="28"/>
      <c r="AEL11" s="28"/>
      <c r="AEM11" s="28"/>
      <c r="AEN11" s="28"/>
      <c r="AEO11" s="28"/>
      <c r="AEP11" s="28"/>
      <c r="AEQ11" s="28"/>
      <c r="AER11" s="28"/>
      <c r="AES11" s="28"/>
      <c r="AET11" s="28"/>
      <c r="AEU11" s="28"/>
      <c r="AEV11" s="28"/>
      <c r="AEW11" s="28"/>
      <c r="AEX11" s="28"/>
      <c r="AEY11" s="28"/>
      <c r="AEZ11" s="28"/>
      <c r="AFA11" s="28"/>
      <c r="AFB11" s="28"/>
      <c r="AFC11" s="28"/>
      <c r="AFD11" s="28"/>
      <c r="AFE11" s="28"/>
      <c r="AFF11" s="28"/>
      <c r="AFG11" s="28"/>
      <c r="AFH11" s="28"/>
      <c r="AFI11" s="28"/>
      <c r="AFJ11" s="28"/>
      <c r="AFK11" s="28"/>
      <c r="AFL11" s="28"/>
      <c r="AFM11" s="28"/>
      <c r="AFN11" s="28"/>
      <c r="AFO11" s="28"/>
      <c r="AFP11" s="28"/>
      <c r="AFQ11" s="28"/>
      <c r="AFR11" s="28"/>
      <c r="AFS11" s="28"/>
      <c r="AFT11" s="28"/>
      <c r="AFU11" s="28"/>
      <c r="AFV11" s="28"/>
      <c r="AFW11" s="28"/>
      <c r="AFX11" s="28"/>
      <c r="AFY11" s="28"/>
      <c r="AFZ11" s="28"/>
      <c r="AGA11" s="28"/>
      <c r="AGB11" s="28"/>
      <c r="AGC11" s="28"/>
      <c r="AGD11" s="28"/>
      <c r="AGE11" s="28"/>
      <c r="AGF11" s="28"/>
      <c r="AGG11" s="28"/>
      <c r="AGH11" s="28"/>
      <c r="AGI11" s="28"/>
      <c r="AGJ11" s="28"/>
      <c r="AGK11" s="28"/>
      <c r="AGL11" s="28"/>
      <c r="AGM11" s="28"/>
      <c r="AGN11" s="28"/>
      <c r="AGO11" s="28"/>
      <c r="AGP11" s="28"/>
      <c r="AGQ11" s="28"/>
      <c r="AGR11" s="28"/>
      <c r="AGS11" s="28"/>
      <c r="AGT11" s="28"/>
      <c r="AGU11" s="28"/>
      <c r="AGV11" s="28"/>
      <c r="AGW11" s="28"/>
      <c r="AGX11" s="28"/>
      <c r="AGY11" s="28"/>
      <c r="AGZ11" s="28"/>
      <c r="AHA11" s="28"/>
      <c r="AHB11" s="28"/>
      <c r="AHC11" s="28"/>
      <c r="AHD11" s="28"/>
      <c r="AHE11" s="28"/>
      <c r="AHF11" s="28"/>
      <c r="AHG11" s="28"/>
      <c r="AHH11" s="28"/>
      <c r="AHI11" s="28"/>
      <c r="AHJ11" s="28"/>
      <c r="AHK11" s="28"/>
      <c r="AHL11" s="28"/>
      <c r="AHM11" s="28"/>
      <c r="AHN11" s="28"/>
      <c r="AHO11" s="28"/>
      <c r="AHP11" s="28"/>
      <c r="AHQ11" s="28"/>
      <c r="AHR11" s="28"/>
      <c r="AHS11" s="28"/>
      <c r="AHT11" s="28"/>
      <c r="AHU11" s="28"/>
      <c r="AHV11" s="28"/>
      <c r="AHW11" s="28"/>
      <c r="AHX11" s="28"/>
      <c r="AHY11" s="28"/>
      <c r="AHZ11" s="28"/>
      <c r="AIA11" s="28"/>
      <c r="AIB11" s="28"/>
      <c r="AIC11" s="28"/>
      <c r="AID11" s="28"/>
      <c r="AIE11" s="28"/>
      <c r="AIF11" s="28"/>
      <c r="AIG11" s="28"/>
      <c r="AIH11" s="28"/>
      <c r="AII11" s="28"/>
      <c r="AIJ11" s="28"/>
      <c r="AIK11" s="28"/>
      <c r="AIL11" s="28"/>
      <c r="AIM11" s="28"/>
      <c r="AIN11" s="28"/>
      <c r="AIO11" s="28"/>
      <c r="AIP11" s="28"/>
      <c r="AIQ11" s="28"/>
      <c r="AIR11" s="28"/>
      <c r="AIS11" s="28"/>
      <c r="AIT11" s="28"/>
      <c r="AIU11" s="28"/>
      <c r="AIV11" s="28"/>
      <c r="AIW11" s="28"/>
      <c r="AIX11" s="28"/>
      <c r="AIY11" s="28"/>
      <c r="AIZ11" s="28"/>
      <c r="AJA11" s="28"/>
      <c r="AJB11" s="28"/>
      <c r="AJC11" s="28"/>
      <c r="AJD11" s="28"/>
      <c r="AJE11" s="28"/>
      <c r="AJF11" s="28"/>
      <c r="AJG11" s="28"/>
      <c r="AJH11" s="28"/>
      <c r="AJI11" s="28"/>
      <c r="AJJ11" s="28"/>
      <c r="AJK11" s="28"/>
      <c r="AJL11" s="28"/>
      <c r="AJM11" s="28"/>
      <c r="AJN11" s="28"/>
      <c r="AJO11" s="28"/>
      <c r="AJP11" s="28"/>
      <c r="AJQ11" s="28"/>
      <c r="AJR11" s="28"/>
      <c r="AJS11" s="28"/>
      <c r="AJT11" s="28"/>
      <c r="AJU11" s="28"/>
      <c r="AJV11" s="28"/>
      <c r="AJW11" s="28"/>
      <c r="AJX11" s="28"/>
      <c r="AJY11" s="28"/>
      <c r="AJZ11" s="28"/>
      <c r="AKA11" s="28"/>
      <c r="AKB11" s="28"/>
      <c r="AKC11" s="28"/>
      <c r="AKD11" s="28"/>
      <c r="AKE11" s="28"/>
      <c r="AKF11" s="28"/>
      <c r="AKG11" s="28"/>
      <c r="AKH11" s="28"/>
      <c r="AKI11" s="28"/>
      <c r="AKJ11" s="28"/>
      <c r="AKK11" s="28"/>
      <c r="AKL11" s="28"/>
      <c r="AKM11" s="28"/>
      <c r="AKN11" s="28"/>
      <c r="AKO11" s="28"/>
      <c r="AKP11" s="28"/>
      <c r="AKQ11" s="28"/>
      <c r="AKR11" s="28"/>
      <c r="AKS11" s="28"/>
      <c r="AKT11" s="28"/>
      <c r="AKU11" s="28"/>
      <c r="AKV11" s="28"/>
      <c r="AKW11" s="28"/>
      <c r="AKX11" s="28"/>
      <c r="AKY11" s="28"/>
      <c r="AKZ11" s="28"/>
      <c r="ALA11" s="28"/>
      <c r="ALB11" s="28"/>
      <c r="ALC11" s="28"/>
      <c r="ALD11" s="28"/>
      <c r="ALE11" s="28"/>
      <c r="ALF11" s="28"/>
      <c r="ALG11" s="28"/>
      <c r="ALH11" s="28"/>
      <c r="ALI11" s="28"/>
      <c r="ALJ11" s="28"/>
      <c r="ALK11" s="28"/>
      <c r="ALL11" s="28"/>
      <c r="ALM11" s="28"/>
      <c r="ALN11" s="28"/>
      <c r="ALO11" s="28"/>
      <c r="ALP11" s="28"/>
      <c r="ALQ11" s="28"/>
      <c r="ALR11" s="28"/>
      <c r="ALS11" s="28"/>
      <c r="ALT11" s="28"/>
      <c r="ALU11" s="28"/>
      <c r="ALV11" s="28"/>
      <c r="ALW11" s="28"/>
      <c r="ALX11" s="28"/>
      <c r="ALY11" s="28"/>
      <c r="ALZ11" s="28"/>
      <c r="AMA11" s="28"/>
      <c r="AMB11" s="28"/>
      <c r="AMC11" s="28"/>
      <c r="AMD11" s="28"/>
      <c r="AME11" s="28"/>
      <c r="AMF11" s="28"/>
      <c r="AMG11" s="28"/>
      <c r="AMH11" s="28"/>
      <c r="AMI11" s="28"/>
      <c r="AMJ11" s="28"/>
    </row>
    <row r="12" spans="1:1024" s="22" customFormat="1" ht="165" customHeight="1">
      <c r="A12" s="10" t="s">
        <v>10</v>
      </c>
      <c r="B12" s="10"/>
      <c r="C12" s="29"/>
      <c r="D12" s="29"/>
      <c r="E12" s="16"/>
    </row>
    <row r="13" spans="1:1024" s="22" customFormat="1" ht="14.25" customHeight="1">
      <c r="A13" s="30"/>
      <c r="B13" s="30"/>
      <c r="C13" s="16"/>
      <c r="D13" s="16"/>
      <c r="E13" s="16"/>
    </row>
    <row r="14" spans="1:1024" s="22" customFormat="1">
      <c r="A14" s="27" t="s">
        <v>11</v>
      </c>
      <c r="B14" s="16"/>
      <c r="C14" s="16"/>
      <c r="D14" s="16"/>
      <c r="E14" s="16"/>
    </row>
    <row r="15" spans="1:1024" s="28" customFormat="1" ht="46.5" customHeight="1">
      <c r="A15" s="10" t="s">
        <v>12</v>
      </c>
      <c r="B15" s="10"/>
      <c r="C15" s="16"/>
      <c r="D15" s="16"/>
      <c r="E15" s="16"/>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row>
    <row r="16" spans="1:1024" s="22" customFormat="1" ht="30.75" customHeight="1">
      <c r="A16" s="10" t="s">
        <v>13</v>
      </c>
      <c r="B16" s="10"/>
      <c r="C16" s="16"/>
      <c r="D16" s="16"/>
      <c r="E16" s="16"/>
    </row>
    <row r="17" spans="1:1024" s="22" customFormat="1" ht="97.5" customHeight="1">
      <c r="A17" s="10" t="s">
        <v>14</v>
      </c>
      <c r="B17" s="10"/>
      <c r="C17" s="29"/>
      <c r="D17" s="29"/>
      <c r="E17" s="29"/>
      <c r="F17" s="28"/>
      <c r="G17" s="28"/>
      <c r="H17" s="28"/>
      <c r="I17" s="28"/>
      <c r="J17" s="28"/>
      <c r="K17" s="28"/>
      <c r="L17" s="28"/>
      <c r="M17" s="28"/>
    </row>
    <row r="18" spans="1:1024" s="22" customFormat="1" ht="14.25" customHeight="1">
      <c r="A18" s="30"/>
      <c r="B18" s="30"/>
      <c r="C18" s="30"/>
      <c r="D18" s="30"/>
      <c r="E18" s="30"/>
      <c r="F18" s="31"/>
      <c r="G18" s="31"/>
      <c r="H18" s="31"/>
      <c r="I18" s="31"/>
      <c r="J18" s="31"/>
      <c r="K18" s="31"/>
      <c r="L18" s="31"/>
      <c r="M18" s="31"/>
    </row>
    <row r="19" spans="1:1024" s="22" customFormat="1" ht="15" customHeight="1">
      <c r="A19" s="27" t="s">
        <v>15</v>
      </c>
      <c r="B19" s="29"/>
      <c r="C19" s="29"/>
      <c r="D19" s="29"/>
      <c r="E19" s="29"/>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c r="RK19" s="28"/>
      <c r="RL19" s="28"/>
      <c r="RM19" s="28"/>
      <c r="RN19" s="28"/>
      <c r="RO19" s="28"/>
      <c r="RP19" s="28"/>
      <c r="RQ19" s="28"/>
      <c r="RR19" s="28"/>
      <c r="RS19" s="28"/>
      <c r="RT19" s="28"/>
      <c r="RU19" s="28"/>
      <c r="RV19" s="28"/>
      <c r="RW19" s="28"/>
      <c r="RX19" s="28"/>
      <c r="RY19" s="28"/>
      <c r="RZ19" s="28"/>
      <c r="SA19" s="28"/>
      <c r="SB19" s="28"/>
      <c r="SC19" s="28"/>
      <c r="SD19" s="28"/>
      <c r="SE19" s="28"/>
      <c r="SF19" s="28"/>
      <c r="SG19" s="28"/>
      <c r="SH19" s="28"/>
      <c r="SI19" s="28"/>
      <c r="SJ19" s="28"/>
      <c r="SK19" s="28"/>
      <c r="SL19" s="28"/>
      <c r="SM19" s="28"/>
      <c r="SN19" s="28"/>
      <c r="SO19" s="28"/>
      <c r="SP19" s="28"/>
      <c r="SQ19" s="28"/>
      <c r="SR19" s="28"/>
      <c r="SS19" s="28"/>
      <c r="ST19" s="28"/>
      <c r="SU19" s="28"/>
      <c r="SV19" s="28"/>
      <c r="SW19" s="28"/>
      <c r="SX19" s="28"/>
      <c r="SY19" s="28"/>
      <c r="SZ19" s="28"/>
      <c r="TA19" s="28"/>
      <c r="TB19" s="28"/>
      <c r="TC19" s="28"/>
      <c r="TD19" s="28"/>
      <c r="TE19" s="28"/>
      <c r="TF19" s="28"/>
      <c r="TG19" s="28"/>
      <c r="TH19" s="28"/>
      <c r="TI19" s="28"/>
      <c r="TJ19" s="28"/>
      <c r="TK19" s="28"/>
      <c r="TL19" s="28"/>
      <c r="TM19" s="28"/>
      <c r="TN19" s="28"/>
      <c r="TO19" s="28"/>
      <c r="TP19" s="28"/>
      <c r="TQ19" s="28"/>
      <c r="TR19" s="28"/>
      <c r="TS19" s="28"/>
      <c r="TT19" s="28"/>
      <c r="TU19" s="28"/>
      <c r="TV19" s="28"/>
      <c r="TW19" s="28"/>
      <c r="TX19" s="28"/>
      <c r="TY19" s="28"/>
      <c r="TZ19" s="28"/>
      <c r="UA19" s="28"/>
      <c r="UB19" s="28"/>
      <c r="UC19" s="28"/>
      <c r="UD19" s="28"/>
      <c r="UE19" s="28"/>
      <c r="UF19" s="28"/>
      <c r="UG19" s="28"/>
      <c r="UH19" s="28"/>
      <c r="UI19" s="28"/>
      <c r="UJ19" s="28"/>
      <c r="UK19" s="28"/>
      <c r="UL19" s="28"/>
      <c r="UM19" s="28"/>
      <c r="UN19" s="28"/>
      <c r="UO19" s="28"/>
      <c r="UP19" s="28"/>
      <c r="UQ19" s="28"/>
      <c r="UR19" s="28"/>
      <c r="US19" s="28"/>
      <c r="UT19" s="28"/>
      <c r="UU19" s="28"/>
      <c r="UV19" s="28"/>
      <c r="UW19" s="28"/>
      <c r="UX19" s="28"/>
      <c r="UY19" s="28"/>
      <c r="UZ19" s="28"/>
      <c r="VA19" s="28"/>
      <c r="VB19" s="28"/>
      <c r="VC19" s="28"/>
      <c r="VD19" s="28"/>
      <c r="VE19" s="28"/>
      <c r="VF19" s="28"/>
      <c r="VG19" s="28"/>
      <c r="VH19" s="28"/>
      <c r="VI19" s="28"/>
      <c r="VJ19" s="28"/>
      <c r="VK19" s="28"/>
      <c r="VL19" s="28"/>
      <c r="VM19" s="28"/>
      <c r="VN19" s="28"/>
      <c r="VO19" s="28"/>
      <c r="VP19" s="28"/>
      <c r="VQ19" s="28"/>
      <c r="VR19" s="28"/>
      <c r="VS19" s="28"/>
      <c r="VT19" s="28"/>
      <c r="VU19" s="28"/>
      <c r="VV19" s="28"/>
      <c r="VW19" s="28"/>
      <c r="VX19" s="28"/>
      <c r="VY19" s="28"/>
      <c r="VZ19" s="28"/>
      <c r="WA19" s="28"/>
      <c r="WB19" s="28"/>
      <c r="WC19" s="28"/>
      <c r="WD19" s="28"/>
      <c r="WE19" s="28"/>
      <c r="WF19" s="28"/>
      <c r="WG19" s="28"/>
      <c r="WH19" s="28"/>
      <c r="WI19" s="28"/>
      <c r="WJ19" s="28"/>
      <c r="WK19" s="28"/>
      <c r="WL19" s="28"/>
      <c r="WM19" s="28"/>
      <c r="WN19" s="28"/>
      <c r="WO19" s="28"/>
      <c r="WP19" s="28"/>
      <c r="WQ19" s="28"/>
      <c r="WR19" s="28"/>
      <c r="WS19" s="28"/>
      <c r="WT19" s="28"/>
      <c r="WU19" s="28"/>
      <c r="WV19" s="28"/>
      <c r="WW19" s="28"/>
      <c r="WX19" s="28"/>
      <c r="WY19" s="28"/>
      <c r="WZ19" s="28"/>
      <c r="XA19" s="28"/>
      <c r="XB19" s="28"/>
      <c r="XC19" s="28"/>
      <c r="XD19" s="28"/>
      <c r="XE19" s="28"/>
      <c r="XF19" s="28"/>
      <c r="XG19" s="28"/>
      <c r="XH19" s="28"/>
      <c r="XI19" s="28"/>
      <c r="XJ19" s="28"/>
      <c r="XK19" s="28"/>
      <c r="XL19" s="28"/>
      <c r="XM19" s="28"/>
      <c r="XN19" s="28"/>
      <c r="XO19" s="28"/>
      <c r="XP19" s="28"/>
      <c r="XQ19" s="28"/>
      <c r="XR19" s="28"/>
      <c r="XS19" s="28"/>
      <c r="XT19" s="28"/>
      <c r="XU19" s="28"/>
      <c r="XV19" s="28"/>
      <c r="XW19" s="28"/>
      <c r="XX19" s="28"/>
      <c r="XY19" s="28"/>
      <c r="XZ19" s="28"/>
      <c r="YA19" s="28"/>
      <c r="YB19" s="28"/>
      <c r="YC19" s="28"/>
      <c r="YD19" s="28"/>
      <c r="YE19" s="28"/>
      <c r="YF19" s="28"/>
      <c r="YG19" s="28"/>
      <c r="YH19" s="28"/>
      <c r="YI19" s="28"/>
      <c r="YJ19" s="28"/>
      <c r="YK19" s="28"/>
      <c r="YL19" s="28"/>
      <c r="YM19" s="28"/>
      <c r="YN19" s="28"/>
      <c r="YO19" s="28"/>
      <c r="YP19" s="28"/>
      <c r="YQ19" s="28"/>
      <c r="YR19" s="28"/>
      <c r="YS19" s="28"/>
      <c r="YT19" s="28"/>
      <c r="YU19" s="28"/>
      <c r="YV19" s="28"/>
      <c r="YW19" s="28"/>
      <c r="YX19" s="28"/>
      <c r="YY19" s="28"/>
      <c r="YZ19" s="28"/>
      <c r="ZA19" s="28"/>
      <c r="ZB19" s="28"/>
      <c r="ZC19" s="28"/>
      <c r="ZD19" s="28"/>
      <c r="ZE19" s="28"/>
      <c r="ZF19" s="28"/>
      <c r="ZG19" s="28"/>
      <c r="ZH19" s="28"/>
      <c r="ZI19" s="28"/>
      <c r="ZJ19" s="28"/>
      <c r="ZK19" s="28"/>
      <c r="ZL19" s="28"/>
      <c r="ZM19" s="28"/>
      <c r="ZN19" s="28"/>
      <c r="ZO19" s="28"/>
      <c r="ZP19" s="28"/>
      <c r="ZQ19" s="28"/>
      <c r="ZR19" s="28"/>
      <c r="ZS19" s="28"/>
      <c r="ZT19" s="28"/>
      <c r="ZU19" s="28"/>
      <c r="ZV19" s="28"/>
      <c r="ZW19" s="28"/>
      <c r="ZX19" s="28"/>
      <c r="ZY19" s="28"/>
      <c r="ZZ19" s="28"/>
      <c r="AAA19" s="28"/>
      <c r="AAB19" s="28"/>
      <c r="AAC19" s="28"/>
      <c r="AAD19" s="28"/>
      <c r="AAE19" s="28"/>
      <c r="AAF19" s="28"/>
      <c r="AAG19" s="28"/>
      <c r="AAH19" s="28"/>
      <c r="AAI19" s="28"/>
      <c r="AAJ19" s="28"/>
      <c r="AAK19" s="28"/>
      <c r="AAL19" s="28"/>
      <c r="AAM19" s="28"/>
      <c r="AAN19" s="28"/>
      <c r="AAO19" s="28"/>
      <c r="AAP19" s="28"/>
      <c r="AAQ19" s="28"/>
      <c r="AAR19" s="28"/>
      <c r="AAS19" s="28"/>
      <c r="AAT19" s="28"/>
      <c r="AAU19" s="28"/>
      <c r="AAV19" s="28"/>
      <c r="AAW19" s="28"/>
      <c r="AAX19" s="28"/>
      <c r="AAY19" s="28"/>
      <c r="AAZ19" s="28"/>
      <c r="ABA19" s="28"/>
      <c r="ABB19" s="28"/>
      <c r="ABC19" s="28"/>
      <c r="ABD19" s="28"/>
      <c r="ABE19" s="28"/>
      <c r="ABF19" s="28"/>
      <c r="ABG19" s="28"/>
      <c r="ABH19" s="28"/>
      <c r="ABI19" s="28"/>
      <c r="ABJ19" s="28"/>
      <c r="ABK19" s="28"/>
      <c r="ABL19" s="28"/>
      <c r="ABM19" s="28"/>
      <c r="ABN19" s="28"/>
      <c r="ABO19" s="28"/>
      <c r="ABP19" s="28"/>
      <c r="ABQ19" s="28"/>
      <c r="ABR19" s="28"/>
      <c r="ABS19" s="28"/>
      <c r="ABT19" s="28"/>
      <c r="ABU19" s="28"/>
      <c r="ABV19" s="28"/>
      <c r="ABW19" s="28"/>
      <c r="ABX19" s="28"/>
      <c r="ABY19" s="28"/>
      <c r="ABZ19" s="28"/>
      <c r="ACA19" s="28"/>
      <c r="ACB19" s="28"/>
      <c r="ACC19" s="28"/>
      <c r="ACD19" s="28"/>
      <c r="ACE19" s="28"/>
      <c r="ACF19" s="28"/>
      <c r="ACG19" s="28"/>
      <c r="ACH19" s="28"/>
      <c r="ACI19" s="28"/>
      <c r="ACJ19" s="28"/>
      <c r="ACK19" s="28"/>
      <c r="ACL19" s="28"/>
      <c r="ACM19" s="28"/>
      <c r="ACN19" s="28"/>
      <c r="ACO19" s="28"/>
      <c r="ACP19" s="28"/>
      <c r="ACQ19" s="28"/>
      <c r="ACR19" s="28"/>
      <c r="ACS19" s="28"/>
      <c r="ACT19" s="28"/>
      <c r="ACU19" s="28"/>
      <c r="ACV19" s="28"/>
      <c r="ACW19" s="28"/>
      <c r="ACX19" s="28"/>
      <c r="ACY19" s="28"/>
      <c r="ACZ19" s="28"/>
      <c r="ADA19" s="28"/>
      <c r="ADB19" s="28"/>
      <c r="ADC19" s="28"/>
      <c r="ADD19" s="28"/>
      <c r="ADE19" s="28"/>
      <c r="ADF19" s="28"/>
      <c r="ADG19" s="28"/>
      <c r="ADH19" s="28"/>
      <c r="ADI19" s="28"/>
      <c r="ADJ19" s="28"/>
      <c r="ADK19" s="28"/>
      <c r="ADL19" s="28"/>
      <c r="ADM19" s="28"/>
      <c r="ADN19" s="28"/>
      <c r="ADO19" s="28"/>
      <c r="ADP19" s="28"/>
      <c r="ADQ19" s="28"/>
      <c r="ADR19" s="28"/>
      <c r="ADS19" s="28"/>
      <c r="ADT19" s="28"/>
      <c r="ADU19" s="28"/>
      <c r="ADV19" s="28"/>
      <c r="ADW19" s="28"/>
      <c r="ADX19" s="28"/>
      <c r="ADY19" s="28"/>
      <c r="ADZ19" s="28"/>
      <c r="AEA19" s="28"/>
      <c r="AEB19" s="28"/>
      <c r="AEC19" s="28"/>
      <c r="AED19" s="28"/>
      <c r="AEE19" s="28"/>
      <c r="AEF19" s="28"/>
      <c r="AEG19" s="28"/>
      <c r="AEH19" s="28"/>
      <c r="AEI19" s="28"/>
      <c r="AEJ19" s="28"/>
      <c r="AEK19" s="28"/>
      <c r="AEL19" s="28"/>
      <c r="AEM19" s="28"/>
      <c r="AEN19" s="28"/>
      <c r="AEO19" s="28"/>
      <c r="AEP19" s="28"/>
      <c r="AEQ19" s="28"/>
      <c r="AER19" s="28"/>
      <c r="AES19" s="28"/>
      <c r="AET19" s="28"/>
      <c r="AEU19" s="28"/>
      <c r="AEV19" s="28"/>
      <c r="AEW19" s="28"/>
      <c r="AEX19" s="28"/>
      <c r="AEY19" s="28"/>
      <c r="AEZ19" s="28"/>
      <c r="AFA19" s="28"/>
      <c r="AFB19" s="28"/>
      <c r="AFC19" s="28"/>
      <c r="AFD19" s="28"/>
      <c r="AFE19" s="28"/>
      <c r="AFF19" s="28"/>
      <c r="AFG19" s="28"/>
      <c r="AFH19" s="28"/>
      <c r="AFI19" s="28"/>
      <c r="AFJ19" s="28"/>
      <c r="AFK19" s="28"/>
      <c r="AFL19" s="28"/>
      <c r="AFM19" s="28"/>
      <c r="AFN19" s="28"/>
      <c r="AFO19" s="28"/>
      <c r="AFP19" s="28"/>
      <c r="AFQ19" s="28"/>
      <c r="AFR19" s="28"/>
      <c r="AFS19" s="28"/>
      <c r="AFT19" s="28"/>
      <c r="AFU19" s="28"/>
      <c r="AFV19" s="28"/>
      <c r="AFW19" s="28"/>
      <c r="AFX19" s="28"/>
      <c r="AFY19" s="28"/>
      <c r="AFZ19" s="28"/>
      <c r="AGA19" s="28"/>
      <c r="AGB19" s="28"/>
      <c r="AGC19" s="28"/>
      <c r="AGD19" s="28"/>
      <c r="AGE19" s="28"/>
      <c r="AGF19" s="28"/>
      <c r="AGG19" s="28"/>
      <c r="AGH19" s="28"/>
      <c r="AGI19" s="28"/>
      <c r="AGJ19" s="28"/>
      <c r="AGK19" s="28"/>
      <c r="AGL19" s="28"/>
      <c r="AGM19" s="28"/>
      <c r="AGN19" s="28"/>
      <c r="AGO19" s="28"/>
      <c r="AGP19" s="28"/>
      <c r="AGQ19" s="28"/>
      <c r="AGR19" s="28"/>
      <c r="AGS19" s="28"/>
      <c r="AGT19" s="28"/>
      <c r="AGU19" s="28"/>
      <c r="AGV19" s="28"/>
      <c r="AGW19" s="28"/>
      <c r="AGX19" s="28"/>
      <c r="AGY19" s="28"/>
      <c r="AGZ19" s="28"/>
      <c r="AHA19" s="28"/>
      <c r="AHB19" s="28"/>
      <c r="AHC19" s="28"/>
      <c r="AHD19" s="28"/>
      <c r="AHE19" s="28"/>
      <c r="AHF19" s="28"/>
      <c r="AHG19" s="28"/>
      <c r="AHH19" s="28"/>
      <c r="AHI19" s="28"/>
      <c r="AHJ19" s="28"/>
      <c r="AHK19" s="28"/>
      <c r="AHL19" s="28"/>
      <c r="AHM19" s="28"/>
      <c r="AHN19" s="28"/>
      <c r="AHO19" s="28"/>
      <c r="AHP19" s="28"/>
      <c r="AHQ19" s="28"/>
      <c r="AHR19" s="28"/>
      <c r="AHS19" s="28"/>
      <c r="AHT19" s="28"/>
      <c r="AHU19" s="28"/>
      <c r="AHV19" s="28"/>
      <c r="AHW19" s="28"/>
      <c r="AHX19" s="28"/>
      <c r="AHY19" s="28"/>
      <c r="AHZ19" s="28"/>
      <c r="AIA19" s="28"/>
      <c r="AIB19" s="28"/>
      <c r="AIC19" s="28"/>
      <c r="AID19" s="28"/>
      <c r="AIE19" s="28"/>
      <c r="AIF19" s="28"/>
      <c r="AIG19" s="28"/>
      <c r="AIH19" s="28"/>
      <c r="AII19" s="28"/>
      <c r="AIJ19" s="28"/>
      <c r="AIK19" s="28"/>
      <c r="AIL19" s="28"/>
      <c r="AIM19" s="28"/>
      <c r="AIN19" s="28"/>
      <c r="AIO19" s="28"/>
      <c r="AIP19" s="28"/>
      <c r="AIQ19" s="28"/>
      <c r="AIR19" s="28"/>
      <c r="AIS19" s="28"/>
      <c r="AIT19" s="28"/>
      <c r="AIU19" s="28"/>
      <c r="AIV19" s="28"/>
      <c r="AIW19" s="28"/>
      <c r="AIX19" s="28"/>
      <c r="AIY19" s="28"/>
      <c r="AIZ19" s="28"/>
      <c r="AJA19" s="28"/>
      <c r="AJB19" s="28"/>
      <c r="AJC19" s="28"/>
      <c r="AJD19" s="28"/>
      <c r="AJE19" s="28"/>
      <c r="AJF19" s="28"/>
      <c r="AJG19" s="28"/>
      <c r="AJH19" s="28"/>
      <c r="AJI19" s="28"/>
      <c r="AJJ19" s="28"/>
      <c r="AJK19" s="28"/>
      <c r="AJL19" s="28"/>
      <c r="AJM19" s="28"/>
      <c r="AJN19" s="28"/>
      <c r="AJO19" s="28"/>
      <c r="AJP19" s="28"/>
      <c r="AJQ19" s="28"/>
      <c r="AJR19" s="28"/>
      <c r="AJS19" s="28"/>
      <c r="AJT19" s="28"/>
      <c r="AJU19" s="28"/>
      <c r="AJV19" s="28"/>
      <c r="AJW19" s="28"/>
      <c r="AJX19" s="28"/>
      <c r="AJY19" s="28"/>
      <c r="AJZ19" s="28"/>
      <c r="AKA19" s="28"/>
      <c r="AKB19" s="28"/>
      <c r="AKC19" s="28"/>
      <c r="AKD19" s="28"/>
      <c r="AKE19" s="28"/>
      <c r="AKF19" s="28"/>
      <c r="AKG19" s="28"/>
      <c r="AKH19" s="28"/>
      <c r="AKI19" s="28"/>
      <c r="AKJ19" s="28"/>
      <c r="AKK19" s="28"/>
      <c r="AKL19" s="28"/>
      <c r="AKM19" s="28"/>
      <c r="AKN19" s="28"/>
      <c r="AKO19" s="28"/>
      <c r="AKP19" s="28"/>
      <c r="AKQ19" s="28"/>
      <c r="AKR19" s="28"/>
      <c r="AKS19" s="28"/>
      <c r="AKT19" s="28"/>
      <c r="AKU19" s="28"/>
      <c r="AKV19" s="28"/>
      <c r="AKW19" s="28"/>
      <c r="AKX19" s="28"/>
      <c r="AKY19" s="28"/>
      <c r="AKZ19" s="28"/>
      <c r="ALA19" s="28"/>
      <c r="ALB19" s="28"/>
      <c r="ALC19" s="28"/>
      <c r="ALD19" s="28"/>
      <c r="ALE19" s="28"/>
      <c r="ALF19" s="28"/>
      <c r="ALG19" s="28"/>
      <c r="ALH19" s="28"/>
      <c r="ALI19" s="28"/>
      <c r="ALJ19" s="28"/>
      <c r="ALK19" s="28"/>
      <c r="ALL19" s="28"/>
      <c r="ALM19" s="28"/>
      <c r="ALN19" s="28"/>
      <c r="ALO19" s="28"/>
      <c r="ALP19" s="28"/>
      <c r="ALQ19" s="28"/>
      <c r="ALR19" s="28"/>
      <c r="ALS19" s="28"/>
      <c r="ALT19" s="28"/>
      <c r="ALU19" s="28"/>
      <c r="ALV19" s="28"/>
      <c r="ALW19" s="28"/>
      <c r="ALX19" s="28"/>
      <c r="ALY19" s="28"/>
      <c r="ALZ19" s="28"/>
      <c r="AMA19" s="28"/>
      <c r="AMB19" s="28"/>
      <c r="AMC19" s="28"/>
      <c r="AMD19" s="28"/>
      <c r="AME19" s="28"/>
      <c r="AMF19" s="28"/>
      <c r="AMG19" s="28"/>
      <c r="AMH19" s="28"/>
      <c r="AMI19" s="28"/>
      <c r="AMJ19" s="28"/>
    </row>
    <row r="20" spans="1:1024" s="22" customFormat="1" ht="300" customHeight="1">
      <c r="A20" s="9" t="s">
        <v>16</v>
      </c>
      <c r="B20" s="9"/>
      <c r="C20" s="32"/>
      <c r="D20" s="32"/>
      <c r="E20" s="32"/>
      <c r="F20" s="33"/>
      <c r="G20" s="33"/>
      <c r="H20" s="33"/>
      <c r="I20" s="33"/>
      <c r="J20" s="33"/>
      <c r="K20" s="33"/>
      <c r="L20" s="33"/>
      <c r="M20" s="33"/>
      <c r="N20" s="33"/>
      <c r="O20" s="33"/>
    </row>
    <row r="21" spans="1:1024" s="22" customFormat="1" ht="15">
      <c r="A21" s="34"/>
      <c r="B21" s="34"/>
      <c r="C21" s="34"/>
      <c r="D21" s="34"/>
      <c r="E21" s="34"/>
      <c r="F21" s="35"/>
      <c r="G21" s="35"/>
      <c r="H21" s="35"/>
      <c r="I21" s="35"/>
      <c r="J21" s="35"/>
      <c r="K21" s="35"/>
      <c r="L21" s="35"/>
      <c r="M21" s="35"/>
      <c r="N21" s="35"/>
      <c r="O21" s="35"/>
    </row>
    <row r="22" spans="1:1024" s="22" customFormat="1" ht="18.75" customHeight="1">
      <c r="A22" s="8" t="s">
        <v>17</v>
      </c>
      <c r="B22" s="36" t="s">
        <v>18</v>
      </c>
      <c r="C22" s="16"/>
      <c r="D22" s="16"/>
      <c r="E22" s="34"/>
      <c r="F22" s="35"/>
      <c r="G22" s="35"/>
      <c r="H22" s="35"/>
      <c r="I22" s="35"/>
      <c r="J22" s="35"/>
      <c r="K22" s="35"/>
      <c r="L22" s="35"/>
      <c r="M22" s="35"/>
      <c r="N22" s="35"/>
      <c r="O22" s="35"/>
    </row>
    <row r="23" spans="1:1024" s="22" customFormat="1" ht="81.75" customHeight="1">
      <c r="A23" s="8"/>
      <c r="B23" s="37" t="s">
        <v>19</v>
      </c>
      <c r="C23" s="16"/>
      <c r="D23" s="16"/>
      <c r="E23" s="34"/>
      <c r="F23" s="35"/>
      <c r="G23" s="35"/>
      <c r="H23" s="35"/>
      <c r="I23" s="35"/>
      <c r="J23" s="35"/>
      <c r="K23" s="35"/>
      <c r="L23" s="35"/>
      <c r="M23" s="35"/>
      <c r="N23" s="35"/>
      <c r="O23" s="35"/>
    </row>
    <row r="24" spans="1:1024" s="22" customFormat="1" ht="15">
      <c r="A24" s="38" t="s">
        <v>20</v>
      </c>
      <c r="B24" s="39" t="s">
        <v>21</v>
      </c>
      <c r="C24" s="34"/>
      <c r="D24" s="34"/>
      <c r="E24" s="34"/>
      <c r="F24" s="35"/>
      <c r="G24" s="35"/>
      <c r="H24" s="35"/>
      <c r="I24" s="35"/>
      <c r="J24" s="35"/>
      <c r="K24" s="35"/>
      <c r="L24" s="35"/>
      <c r="M24" s="35"/>
      <c r="N24" s="35"/>
      <c r="O24" s="35"/>
    </row>
    <row r="25" spans="1:1024" s="40" customFormat="1" ht="49.5" customHeight="1">
      <c r="A25" s="38" t="s">
        <v>22</v>
      </c>
      <c r="B25" s="39" t="s">
        <v>23</v>
      </c>
      <c r="C25" s="34"/>
      <c r="D25" s="34"/>
      <c r="E25" s="34"/>
      <c r="F25" s="35"/>
      <c r="G25" s="35"/>
      <c r="H25" s="35"/>
      <c r="I25" s="35"/>
      <c r="J25" s="35"/>
      <c r="K25" s="35"/>
      <c r="L25" s="35"/>
      <c r="M25" s="35"/>
      <c r="N25" s="35"/>
      <c r="O25" s="35"/>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row>
    <row r="26" spans="1:1024" s="22" customFormat="1" ht="27" customHeight="1">
      <c r="A26" s="7" t="s">
        <v>24</v>
      </c>
      <c r="B26" s="7"/>
      <c r="C26" s="34"/>
      <c r="D26" s="34"/>
      <c r="E26" s="34"/>
      <c r="F26" s="35"/>
      <c r="G26" s="35"/>
      <c r="H26" s="35"/>
      <c r="I26" s="35"/>
      <c r="J26" s="35"/>
      <c r="K26" s="35"/>
      <c r="L26" s="35"/>
      <c r="M26" s="35"/>
      <c r="N26" s="35"/>
      <c r="O26" s="35"/>
    </row>
    <row r="27" spans="1:1024" s="22" customFormat="1" ht="61.5" customHeight="1">
      <c r="A27" s="6" t="s">
        <v>25</v>
      </c>
      <c r="B27" s="6"/>
      <c r="C27" s="41"/>
      <c r="D27" s="41"/>
      <c r="E27" s="41"/>
      <c r="F27" s="35"/>
      <c r="G27" s="35"/>
      <c r="H27" s="35"/>
      <c r="I27" s="35"/>
      <c r="J27" s="35"/>
      <c r="K27" s="35"/>
      <c r="L27" s="35"/>
      <c r="M27" s="35"/>
      <c r="N27" s="35"/>
      <c r="O27" s="35"/>
    </row>
    <row r="28" spans="1:1024" s="22" customFormat="1" ht="18" customHeight="1">
      <c r="A28" s="7" t="s">
        <v>26</v>
      </c>
      <c r="B28" s="7"/>
      <c r="C28" s="7"/>
      <c r="D28" s="7"/>
      <c r="E28" s="34"/>
      <c r="F28" s="35"/>
      <c r="G28" s="35"/>
      <c r="H28" s="35"/>
      <c r="I28" s="35"/>
      <c r="J28" s="35"/>
      <c r="K28" s="35"/>
      <c r="L28" s="35"/>
      <c r="M28" s="35"/>
      <c r="N28" s="35"/>
      <c r="O28" s="35"/>
    </row>
    <row r="29" spans="1:1024" s="22" customFormat="1" ht="21" customHeight="1">
      <c r="A29" s="42" t="s">
        <v>27</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c r="TI29" s="40"/>
      <c r="TJ29" s="40"/>
      <c r="TK29" s="40"/>
      <c r="TL29" s="40"/>
      <c r="TM29" s="40"/>
      <c r="TN29" s="40"/>
      <c r="TO29" s="40"/>
      <c r="TP29" s="40"/>
      <c r="TQ29" s="40"/>
      <c r="TR29" s="40"/>
      <c r="TS29" s="40"/>
      <c r="TT29" s="40"/>
      <c r="TU29" s="40"/>
      <c r="TV29" s="40"/>
      <c r="TW29" s="40"/>
      <c r="TX29" s="40"/>
      <c r="TY29" s="40"/>
      <c r="TZ29" s="40"/>
      <c r="UA29" s="40"/>
      <c r="UB29" s="40"/>
      <c r="UC29" s="40"/>
      <c r="UD29" s="40"/>
      <c r="UE29" s="40"/>
      <c r="UF29" s="40"/>
      <c r="UG29" s="40"/>
      <c r="UH29" s="40"/>
      <c r="UI29" s="40"/>
      <c r="UJ29" s="40"/>
      <c r="UK29" s="40"/>
      <c r="UL29" s="40"/>
      <c r="UM29" s="40"/>
      <c r="UN29" s="40"/>
      <c r="UO29" s="40"/>
      <c r="UP29" s="40"/>
      <c r="UQ29" s="40"/>
      <c r="UR29" s="40"/>
      <c r="US29" s="40"/>
      <c r="UT29" s="40"/>
      <c r="UU29" s="40"/>
      <c r="UV29" s="40"/>
      <c r="UW29" s="40"/>
      <c r="UX29" s="40"/>
      <c r="UY29" s="40"/>
      <c r="UZ29" s="40"/>
      <c r="VA29" s="40"/>
      <c r="VB29" s="40"/>
      <c r="VC29" s="40"/>
      <c r="VD29" s="40"/>
      <c r="VE29" s="40"/>
      <c r="VF29" s="40"/>
      <c r="VG29" s="40"/>
      <c r="VH29" s="40"/>
      <c r="VI29" s="40"/>
      <c r="VJ29" s="40"/>
      <c r="VK29" s="40"/>
      <c r="VL29" s="40"/>
      <c r="VM29" s="40"/>
      <c r="VN29" s="40"/>
      <c r="VO29" s="40"/>
      <c r="VP29" s="40"/>
      <c r="VQ29" s="40"/>
      <c r="VR29" s="40"/>
      <c r="VS29" s="40"/>
      <c r="VT29" s="40"/>
      <c r="VU29" s="40"/>
      <c r="VV29" s="40"/>
      <c r="VW29" s="40"/>
      <c r="VX29" s="40"/>
      <c r="VY29" s="40"/>
      <c r="VZ29" s="40"/>
      <c r="WA29" s="40"/>
      <c r="WB29" s="40"/>
      <c r="WC29" s="40"/>
      <c r="WD29" s="40"/>
      <c r="WE29" s="40"/>
      <c r="WF29" s="40"/>
      <c r="WG29" s="40"/>
      <c r="WH29" s="40"/>
      <c r="WI29" s="40"/>
      <c r="WJ29" s="40"/>
      <c r="WK29" s="40"/>
      <c r="WL29" s="40"/>
      <c r="WM29" s="40"/>
      <c r="WN29" s="40"/>
      <c r="WO29" s="40"/>
      <c r="WP29" s="40"/>
      <c r="WQ29" s="40"/>
      <c r="WR29" s="40"/>
      <c r="WS29" s="40"/>
      <c r="WT29" s="40"/>
      <c r="WU29" s="40"/>
      <c r="WV29" s="40"/>
      <c r="WW29" s="40"/>
      <c r="WX29" s="40"/>
      <c r="WY29" s="40"/>
      <c r="WZ29" s="40"/>
      <c r="XA29" s="40"/>
      <c r="XB29" s="40"/>
      <c r="XC29" s="40"/>
      <c r="XD29" s="40"/>
      <c r="XE29" s="40"/>
      <c r="XF29" s="40"/>
      <c r="XG29" s="40"/>
      <c r="XH29" s="40"/>
      <c r="XI29" s="40"/>
      <c r="XJ29" s="40"/>
      <c r="XK29" s="40"/>
      <c r="XL29" s="40"/>
      <c r="XM29" s="40"/>
      <c r="XN29" s="40"/>
      <c r="XO29" s="40"/>
      <c r="XP29" s="40"/>
      <c r="XQ29" s="40"/>
      <c r="XR29" s="40"/>
      <c r="XS29" s="40"/>
      <c r="XT29" s="40"/>
      <c r="XU29" s="40"/>
      <c r="XV29" s="40"/>
      <c r="XW29" s="40"/>
      <c r="XX29" s="40"/>
      <c r="XY29" s="40"/>
      <c r="XZ29" s="40"/>
      <c r="YA29" s="40"/>
      <c r="YB29" s="40"/>
      <c r="YC29" s="40"/>
      <c r="YD29" s="40"/>
      <c r="YE29" s="40"/>
      <c r="YF29" s="40"/>
      <c r="YG29" s="40"/>
      <c r="YH29" s="40"/>
      <c r="YI29" s="40"/>
      <c r="YJ29" s="40"/>
      <c r="YK29" s="40"/>
      <c r="YL29" s="40"/>
      <c r="YM29" s="40"/>
      <c r="YN29" s="40"/>
      <c r="YO29" s="40"/>
      <c r="YP29" s="40"/>
      <c r="YQ29" s="40"/>
      <c r="YR29" s="40"/>
      <c r="YS29" s="40"/>
      <c r="YT29" s="40"/>
      <c r="YU29" s="40"/>
      <c r="YV29" s="40"/>
      <c r="YW29" s="40"/>
      <c r="YX29" s="40"/>
      <c r="YY29" s="40"/>
      <c r="YZ29" s="40"/>
      <c r="ZA29" s="40"/>
      <c r="ZB29" s="40"/>
      <c r="ZC29" s="40"/>
      <c r="ZD29" s="40"/>
      <c r="ZE29" s="40"/>
      <c r="ZF29" s="40"/>
      <c r="ZG29" s="40"/>
      <c r="ZH29" s="40"/>
      <c r="ZI29" s="40"/>
      <c r="ZJ29" s="40"/>
      <c r="ZK29" s="40"/>
      <c r="ZL29" s="40"/>
      <c r="ZM29" s="40"/>
      <c r="ZN29" s="40"/>
      <c r="ZO29" s="40"/>
      <c r="ZP29" s="40"/>
      <c r="ZQ29" s="40"/>
      <c r="ZR29" s="40"/>
      <c r="ZS29" s="40"/>
      <c r="ZT29" s="40"/>
      <c r="ZU29" s="40"/>
      <c r="ZV29" s="40"/>
      <c r="ZW29" s="40"/>
      <c r="ZX29" s="40"/>
      <c r="ZY29" s="40"/>
      <c r="ZZ29" s="40"/>
      <c r="AAA29" s="40"/>
      <c r="AAB29" s="40"/>
      <c r="AAC29" s="40"/>
      <c r="AAD29" s="40"/>
      <c r="AAE29" s="40"/>
      <c r="AAF29" s="40"/>
      <c r="AAG29" s="40"/>
      <c r="AAH29" s="40"/>
      <c r="AAI29" s="40"/>
      <c r="AAJ29" s="40"/>
      <c r="AAK29" s="40"/>
      <c r="AAL29" s="40"/>
      <c r="AAM29" s="40"/>
      <c r="AAN29" s="40"/>
      <c r="AAO29" s="40"/>
      <c r="AAP29" s="40"/>
      <c r="AAQ29" s="40"/>
      <c r="AAR29" s="40"/>
      <c r="AAS29" s="40"/>
      <c r="AAT29" s="40"/>
      <c r="AAU29" s="40"/>
      <c r="AAV29" s="40"/>
      <c r="AAW29" s="40"/>
      <c r="AAX29" s="40"/>
      <c r="AAY29" s="40"/>
      <c r="AAZ29" s="40"/>
      <c r="ABA29" s="40"/>
      <c r="ABB29" s="40"/>
      <c r="ABC29" s="40"/>
      <c r="ABD29" s="40"/>
      <c r="ABE29" s="40"/>
      <c r="ABF29" s="40"/>
      <c r="ABG29" s="40"/>
      <c r="ABH29" s="40"/>
      <c r="ABI29" s="40"/>
      <c r="ABJ29" s="40"/>
      <c r="ABK29" s="40"/>
      <c r="ABL29" s="40"/>
      <c r="ABM29" s="40"/>
      <c r="ABN29" s="40"/>
      <c r="ABO29" s="40"/>
      <c r="ABP29" s="40"/>
      <c r="ABQ29" s="40"/>
      <c r="ABR29" s="40"/>
      <c r="ABS29" s="40"/>
      <c r="ABT29" s="40"/>
      <c r="ABU29" s="40"/>
      <c r="ABV29" s="40"/>
      <c r="ABW29" s="40"/>
      <c r="ABX29" s="40"/>
      <c r="ABY29" s="40"/>
      <c r="ABZ29" s="40"/>
      <c r="ACA29" s="40"/>
      <c r="ACB29" s="40"/>
      <c r="ACC29" s="40"/>
      <c r="ACD29" s="40"/>
      <c r="ACE29" s="40"/>
      <c r="ACF29" s="40"/>
      <c r="ACG29" s="40"/>
      <c r="ACH29" s="40"/>
      <c r="ACI29" s="40"/>
      <c r="ACJ29" s="40"/>
      <c r="ACK29" s="40"/>
      <c r="ACL29" s="40"/>
      <c r="ACM29" s="40"/>
      <c r="ACN29" s="40"/>
      <c r="ACO29" s="40"/>
      <c r="ACP29" s="40"/>
      <c r="ACQ29" s="40"/>
      <c r="ACR29" s="40"/>
      <c r="ACS29" s="40"/>
      <c r="ACT29" s="40"/>
      <c r="ACU29" s="40"/>
      <c r="ACV29" s="40"/>
      <c r="ACW29" s="40"/>
      <c r="ACX29" s="40"/>
      <c r="ACY29" s="40"/>
      <c r="ACZ29" s="40"/>
      <c r="ADA29" s="40"/>
      <c r="ADB29" s="40"/>
      <c r="ADC29" s="40"/>
      <c r="ADD29" s="40"/>
      <c r="ADE29" s="40"/>
      <c r="ADF29" s="40"/>
      <c r="ADG29" s="40"/>
      <c r="ADH29" s="40"/>
      <c r="ADI29" s="40"/>
      <c r="ADJ29" s="40"/>
      <c r="ADK29" s="40"/>
      <c r="ADL29" s="40"/>
      <c r="ADM29" s="40"/>
      <c r="ADN29" s="40"/>
      <c r="ADO29" s="40"/>
      <c r="ADP29" s="40"/>
      <c r="ADQ29" s="40"/>
      <c r="ADR29" s="40"/>
      <c r="ADS29" s="40"/>
      <c r="ADT29" s="40"/>
      <c r="ADU29" s="40"/>
      <c r="ADV29" s="40"/>
      <c r="ADW29" s="40"/>
      <c r="ADX29" s="40"/>
      <c r="ADY29" s="40"/>
      <c r="ADZ29" s="40"/>
      <c r="AEA29" s="40"/>
      <c r="AEB29" s="40"/>
      <c r="AEC29" s="40"/>
      <c r="AED29" s="40"/>
      <c r="AEE29" s="40"/>
      <c r="AEF29" s="40"/>
      <c r="AEG29" s="40"/>
      <c r="AEH29" s="40"/>
      <c r="AEI29" s="40"/>
      <c r="AEJ29" s="40"/>
      <c r="AEK29" s="40"/>
      <c r="AEL29" s="40"/>
      <c r="AEM29" s="40"/>
      <c r="AEN29" s="40"/>
      <c r="AEO29" s="40"/>
      <c r="AEP29" s="40"/>
      <c r="AEQ29" s="40"/>
      <c r="AER29" s="40"/>
      <c r="AES29" s="40"/>
      <c r="AET29" s="40"/>
      <c r="AEU29" s="40"/>
      <c r="AEV29" s="40"/>
      <c r="AEW29" s="40"/>
      <c r="AEX29" s="40"/>
      <c r="AEY29" s="40"/>
      <c r="AEZ29" s="40"/>
      <c r="AFA29" s="40"/>
      <c r="AFB29" s="40"/>
      <c r="AFC29" s="40"/>
      <c r="AFD29" s="40"/>
      <c r="AFE29" s="40"/>
      <c r="AFF29" s="40"/>
      <c r="AFG29" s="40"/>
      <c r="AFH29" s="40"/>
      <c r="AFI29" s="40"/>
      <c r="AFJ29" s="40"/>
      <c r="AFK29" s="40"/>
      <c r="AFL29" s="40"/>
      <c r="AFM29" s="40"/>
      <c r="AFN29" s="40"/>
      <c r="AFO29" s="40"/>
      <c r="AFP29" s="40"/>
      <c r="AFQ29" s="40"/>
      <c r="AFR29" s="40"/>
      <c r="AFS29" s="40"/>
      <c r="AFT29" s="40"/>
      <c r="AFU29" s="40"/>
      <c r="AFV29" s="40"/>
      <c r="AFW29" s="40"/>
      <c r="AFX29" s="40"/>
      <c r="AFY29" s="40"/>
      <c r="AFZ29" s="40"/>
      <c r="AGA29" s="40"/>
      <c r="AGB29" s="40"/>
      <c r="AGC29" s="40"/>
      <c r="AGD29" s="40"/>
      <c r="AGE29" s="40"/>
      <c r="AGF29" s="40"/>
      <c r="AGG29" s="40"/>
      <c r="AGH29" s="40"/>
      <c r="AGI29" s="40"/>
      <c r="AGJ29" s="40"/>
      <c r="AGK29" s="40"/>
      <c r="AGL29" s="40"/>
      <c r="AGM29" s="40"/>
      <c r="AGN29" s="40"/>
      <c r="AGO29" s="40"/>
      <c r="AGP29" s="40"/>
      <c r="AGQ29" s="40"/>
      <c r="AGR29" s="40"/>
      <c r="AGS29" s="40"/>
      <c r="AGT29" s="40"/>
      <c r="AGU29" s="40"/>
      <c r="AGV29" s="40"/>
      <c r="AGW29" s="40"/>
      <c r="AGX29" s="40"/>
      <c r="AGY29" s="40"/>
      <c r="AGZ29" s="40"/>
      <c r="AHA29" s="40"/>
      <c r="AHB29" s="40"/>
      <c r="AHC29" s="40"/>
      <c r="AHD29" s="40"/>
      <c r="AHE29" s="40"/>
      <c r="AHF29" s="40"/>
      <c r="AHG29" s="40"/>
      <c r="AHH29" s="40"/>
      <c r="AHI29" s="40"/>
      <c r="AHJ29" s="40"/>
      <c r="AHK29" s="40"/>
      <c r="AHL29" s="40"/>
      <c r="AHM29" s="40"/>
      <c r="AHN29" s="40"/>
      <c r="AHO29" s="40"/>
      <c r="AHP29" s="40"/>
      <c r="AHQ29" s="40"/>
      <c r="AHR29" s="40"/>
      <c r="AHS29" s="40"/>
      <c r="AHT29" s="40"/>
      <c r="AHU29" s="40"/>
      <c r="AHV29" s="40"/>
      <c r="AHW29" s="40"/>
      <c r="AHX29" s="40"/>
      <c r="AHY29" s="40"/>
      <c r="AHZ29" s="40"/>
      <c r="AIA29" s="40"/>
      <c r="AIB29" s="40"/>
      <c r="AIC29" s="40"/>
      <c r="AID29" s="40"/>
      <c r="AIE29" s="40"/>
      <c r="AIF29" s="40"/>
      <c r="AIG29" s="40"/>
      <c r="AIH29" s="40"/>
      <c r="AII29" s="40"/>
      <c r="AIJ29" s="40"/>
      <c r="AIK29" s="40"/>
      <c r="AIL29" s="40"/>
      <c r="AIM29" s="40"/>
      <c r="AIN29" s="40"/>
      <c r="AIO29" s="40"/>
      <c r="AIP29" s="40"/>
      <c r="AIQ29" s="40"/>
      <c r="AIR29" s="40"/>
      <c r="AIS29" s="40"/>
      <c r="AIT29" s="40"/>
      <c r="AIU29" s="40"/>
      <c r="AIV29" s="40"/>
      <c r="AIW29" s="40"/>
      <c r="AIX29" s="40"/>
      <c r="AIY29" s="40"/>
      <c r="AIZ29" s="40"/>
      <c r="AJA29" s="40"/>
      <c r="AJB29" s="40"/>
      <c r="AJC29" s="40"/>
      <c r="AJD29" s="40"/>
      <c r="AJE29" s="40"/>
      <c r="AJF29" s="40"/>
      <c r="AJG29" s="40"/>
      <c r="AJH29" s="40"/>
      <c r="AJI29" s="40"/>
      <c r="AJJ29" s="40"/>
      <c r="AJK29" s="40"/>
      <c r="AJL29" s="40"/>
      <c r="AJM29" s="40"/>
      <c r="AJN29" s="40"/>
      <c r="AJO29" s="40"/>
      <c r="AJP29" s="40"/>
      <c r="AJQ29" s="40"/>
      <c r="AJR29" s="40"/>
      <c r="AJS29" s="40"/>
      <c r="AJT29" s="40"/>
      <c r="AJU29" s="40"/>
      <c r="AJV29" s="40"/>
      <c r="AJW29" s="40"/>
      <c r="AJX29" s="40"/>
      <c r="AJY29" s="40"/>
      <c r="AJZ29" s="40"/>
      <c r="AKA29" s="40"/>
      <c r="AKB29" s="40"/>
      <c r="AKC29" s="40"/>
      <c r="AKD29" s="40"/>
      <c r="AKE29" s="40"/>
      <c r="AKF29" s="40"/>
      <c r="AKG29" s="40"/>
      <c r="AKH29" s="40"/>
      <c r="AKI29" s="40"/>
      <c r="AKJ29" s="40"/>
      <c r="AKK29" s="40"/>
      <c r="AKL29" s="40"/>
      <c r="AKM29" s="40"/>
      <c r="AKN29" s="40"/>
      <c r="AKO29" s="40"/>
      <c r="AKP29" s="40"/>
      <c r="AKQ29" s="40"/>
      <c r="AKR29" s="40"/>
      <c r="AKS29" s="40"/>
      <c r="AKT29" s="40"/>
      <c r="AKU29" s="40"/>
      <c r="AKV29" s="40"/>
      <c r="AKW29" s="40"/>
      <c r="AKX29" s="40"/>
      <c r="AKY29" s="40"/>
      <c r="AKZ29" s="40"/>
      <c r="ALA29" s="40"/>
      <c r="ALB29" s="40"/>
      <c r="ALC29" s="40"/>
      <c r="ALD29" s="40"/>
      <c r="ALE29" s="40"/>
      <c r="ALF29" s="40"/>
      <c r="ALG29" s="40"/>
      <c r="ALH29" s="40"/>
      <c r="ALI29" s="40"/>
      <c r="ALJ29" s="40"/>
      <c r="ALK29" s="40"/>
      <c r="ALL29" s="40"/>
      <c r="ALM29" s="40"/>
      <c r="ALN29" s="40"/>
      <c r="ALO29" s="40"/>
      <c r="ALP29" s="40"/>
      <c r="ALQ29" s="40"/>
      <c r="ALR29" s="40"/>
      <c r="ALS29" s="40"/>
      <c r="ALT29" s="40"/>
      <c r="ALU29" s="40"/>
      <c r="ALV29" s="40"/>
      <c r="ALW29" s="40"/>
      <c r="ALX29" s="40"/>
      <c r="ALY29" s="40"/>
      <c r="ALZ29" s="40"/>
      <c r="AMA29" s="40"/>
      <c r="AMB29" s="40"/>
      <c r="AMC29" s="40"/>
      <c r="AMD29" s="40"/>
      <c r="AME29" s="40"/>
      <c r="AMF29" s="40"/>
      <c r="AMG29" s="40"/>
      <c r="AMH29" s="40"/>
      <c r="AMI29" s="40"/>
      <c r="AMJ29" s="40"/>
    </row>
    <row r="30" spans="1:1024" s="43" customFormat="1" ht="18" customHeight="1">
      <c r="A30" s="8" t="s">
        <v>28</v>
      </c>
      <c r="B30" s="36" t="s">
        <v>18</v>
      </c>
      <c r="C30" s="16"/>
      <c r="D30" s="16"/>
      <c r="E30" s="34"/>
      <c r="F30" s="35"/>
      <c r="G30" s="35"/>
      <c r="H30" s="35"/>
      <c r="I30" s="35"/>
      <c r="J30" s="35"/>
      <c r="K30" s="35"/>
      <c r="L30" s="35"/>
      <c r="M30" s="35"/>
      <c r="N30" s="35"/>
      <c r="O30" s="35"/>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row>
    <row r="31" spans="1:1024" s="20" customFormat="1" ht="37.5" customHeight="1">
      <c r="A31" s="8"/>
      <c r="B31" s="36" t="s">
        <v>29</v>
      </c>
      <c r="C31" s="16"/>
      <c r="D31" s="16"/>
      <c r="E31" s="34"/>
      <c r="F31" s="35"/>
      <c r="G31" s="35"/>
      <c r="H31" s="35"/>
      <c r="I31" s="35"/>
      <c r="J31" s="35"/>
      <c r="K31" s="35"/>
      <c r="L31" s="35"/>
      <c r="M31" s="35"/>
      <c r="N31" s="35"/>
      <c r="O31" s="35"/>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row>
    <row r="32" spans="1:1024" s="46" customFormat="1" ht="18.75" customHeight="1">
      <c r="A32" s="44" t="s">
        <v>20</v>
      </c>
      <c r="B32" s="39" t="s">
        <v>21</v>
      </c>
      <c r="C32" s="45"/>
      <c r="D32" s="45"/>
      <c r="E32" s="34"/>
      <c r="F32" s="35"/>
      <c r="G32" s="35"/>
      <c r="H32" s="35"/>
      <c r="I32" s="35"/>
      <c r="J32" s="35"/>
      <c r="K32" s="35"/>
      <c r="L32" s="35"/>
      <c r="M32" s="35"/>
      <c r="N32" s="35"/>
      <c r="O32" s="35"/>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row>
    <row r="33" spans="1:1024" s="47" customFormat="1" ht="108.75" customHeight="1">
      <c r="A33" s="38" t="s">
        <v>30</v>
      </c>
      <c r="B33" s="39" t="s">
        <v>31</v>
      </c>
      <c r="C33" s="45"/>
      <c r="D33" s="45"/>
      <c r="E33" s="34"/>
      <c r="F33" s="35"/>
      <c r="G33" s="35"/>
      <c r="H33" s="35"/>
      <c r="I33" s="35"/>
      <c r="J33" s="35"/>
      <c r="K33" s="35"/>
      <c r="L33" s="35"/>
      <c r="M33" s="35"/>
      <c r="N33" s="35"/>
      <c r="O33" s="35"/>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row>
    <row r="34" spans="1:1024" s="46" customFormat="1" ht="36.75" customHeight="1">
      <c r="A34" s="7" t="s">
        <v>32</v>
      </c>
      <c r="B34" s="7"/>
      <c r="C34" s="7"/>
      <c r="D34" s="7"/>
      <c r="E34" s="34"/>
      <c r="F34" s="35"/>
      <c r="G34" s="35"/>
      <c r="H34" s="35"/>
      <c r="I34" s="35"/>
      <c r="J34" s="35"/>
      <c r="K34" s="35"/>
      <c r="L34" s="35"/>
      <c r="M34" s="35"/>
      <c r="N34" s="35"/>
      <c r="O34" s="35"/>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row>
    <row r="35" spans="1:1024" s="46" customFormat="1" ht="61.5" customHeight="1">
      <c r="A35" s="5" t="s">
        <v>33</v>
      </c>
      <c r="B35" s="5"/>
      <c r="C35" s="41"/>
      <c r="D35" s="41"/>
      <c r="E35" s="48"/>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c r="IW35" s="43"/>
      <c r="IX35" s="43"/>
      <c r="IY35" s="43"/>
      <c r="IZ35" s="43"/>
      <c r="JA35" s="43"/>
      <c r="JB35" s="43"/>
      <c r="JC35" s="43"/>
      <c r="JD35" s="43"/>
      <c r="JE35" s="43"/>
      <c r="JF35" s="43"/>
      <c r="JG35" s="43"/>
      <c r="JH35" s="43"/>
      <c r="JI35" s="43"/>
      <c r="JJ35" s="43"/>
      <c r="JK35" s="43"/>
      <c r="JL35" s="43"/>
      <c r="JM35" s="43"/>
      <c r="JN35" s="43"/>
      <c r="JO35" s="43"/>
      <c r="JP35" s="43"/>
      <c r="JQ35" s="43"/>
      <c r="JR35" s="43"/>
      <c r="JS35" s="43"/>
      <c r="JT35" s="43"/>
      <c r="JU35" s="43"/>
      <c r="JV35" s="43"/>
      <c r="JW35" s="43"/>
      <c r="JX35" s="43"/>
      <c r="JY35" s="43"/>
      <c r="JZ35" s="43"/>
      <c r="KA35" s="43"/>
      <c r="KB35" s="43"/>
      <c r="KC35" s="43"/>
      <c r="KD35" s="43"/>
      <c r="KE35" s="43"/>
      <c r="KF35" s="43"/>
      <c r="KG35" s="43"/>
      <c r="KH35" s="43"/>
      <c r="KI35" s="43"/>
      <c r="KJ35" s="43"/>
      <c r="KK35" s="43"/>
      <c r="KL35" s="43"/>
      <c r="KM35" s="43"/>
      <c r="KN35" s="43"/>
      <c r="KO35" s="43"/>
      <c r="KP35" s="43"/>
      <c r="KQ35" s="43"/>
      <c r="KR35" s="43"/>
      <c r="KS35" s="43"/>
      <c r="KT35" s="43"/>
      <c r="KU35" s="43"/>
      <c r="KV35" s="43"/>
      <c r="KW35" s="43"/>
      <c r="KX35" s="43"/>
      <c r="KY35" s="43"/>
      <c r="KZ35" s="43"/>
      <c r="LA35" s="43"/>
      <c r="LB35" s="43"/>
      <c r="LC35" s="43"/>
      <c r="LD35" s="43"/>
      <c r="LE35" s="43"/>
      <c r="LF35" s="43"/>
      <c r="LG35" s="43"/>
      <c r="LH35" s="43"/>
      <c r="LI35" s="43"/>
      <c r="LJ35" s="43"/>
      <c r="LK35" s="43"/>
      <c r="LL35" s="43"/>
      <c r="LM35" s="43"/>
      <c r="LN35" s="43"/>
      <c r="LO35" s="43"/>
      <c r="LP35" s="43"/>
      <c r="LQ35" s="43"/>
      <c r="LR35" s="43"/>
      <c r="LS35" s="43"/>
      <c r="LT35" s="43"/>
      <c r="LU35" s="43"/>
      <c r="LV35" s="43"/>
      <c r="LW35" s="43"/>
      <c r="LX35" s="43"/>
      <c r="LY35" s="43"/>
      <c r="LZ35" s="43"/>
      <c r="MA35" s="43"/>
      <c r="MB35" s="43"/>
      <c r="MC35" s="43"/>
      <c r="MD35" s="43"/>
      <c r="ME35" s="43"/>
      <c r="MF35" s="43"/>
      <c r="MG35" s="43"/>
      <c r="MH35" s="43"/>
      <c r="MI35" s="43"/>
      <c r="MJ35" s="43"/>
      <c r="MK35" s="43"/>
      <c r="ML35" s="43"/>
      <c r="MM35" s="43"/>
      <c r="MN35" s="43"/>
      <c r="MO35" s="43"/>
      <c r="MP35" s="43"/>
      <c r="MQ35" s="43"/>
      <c r="MR35" s="43"/>
      <c r="MS35" s="43"/>
      <c r="MT35" s="43"/>
      <c r="MU35" s="43"/>
      <c r="MV35" s="43"/>
      <c r="MW35" s="43"/>
      <c r="MX35" s="43"/>
      <c r="MY35" s="43"/>
      <c r="MZ35" s="43"/>
      <c r="NA35" s="43"/>
      <c r="NB35" s="43"/>
      <c r="NC35" s="43"/>
      <c r="ND35" s="43"/>
      <c r="NE35" s="43"/>
      <c r="NF35" s="43"/>
      <c r="NG35" s="43"/>
      <c r="NH35" s="43"/>
      <c r="NI35" s="43"/>
      <c r="NJ35" s="43"/>
      <c r="NK35" s="43"/>
      <c r="NL35" s="43"/>
      <c r="NM35" s="43"/>
      <c r="NN35" s="43"/>
      <c r="NO35" s="43"/>
      <c r="NP35" s="43"/>
      <c r="NQ35" s="43"/>
      <c r="NR35" s="43"/>
      <c r="NS35" s="43"/>
      <c r="NT35" s="43"/>
      <c r="NU35" s="43"/>
      <c r="NV35" s="43"/>
      <c r="NW35" s="43"/>
      <c r="NX35" s="43"/>
      <c r="NY35" s="43"/>
      <c r="NZ35" s="43"/>
      <c r="OA35" s="43"/>
      <c r="OB35" s="43"/>
      <c r="OC35" s="43"/>
      <c r="OD35" s="43"/>
      <c r="OE35" s="43"/>
      <c r="OF35" s="43"/>
      <c r="OG35" s="43"/>
      <c r="OH35" s="43"/>
      <c r="OI35" s="43"/>
      <c r="OJ35" s="43"/>
      <c r="OK35" s="43"/>
      <c r="OL35" s="43"/>
      <c r="OM35" s="43"/>
      <c r="ON35" s="43"/>
      <c r="OO35" s="43"/>
      <c r="OP35" s="43"/>
      <c r="OQ35" s="43"/>
      <c r="OR35" s="43"/>
      <c r="OS35" s="43"/>
      <c r="OT35" s="43"/>
      <c r="OU35" s="43"/>
      <c r="OV35" s="43"/>
      <c r="OW35" s="43"/>
      <c r="OX35" s="43"/>
      <c r="OY35" s="43"/>
      <c r="OZ35" s="43"/>
      <c r="PA35" s="43"/>
      <c r="PB35" s="43"/>
      <c r="PC35" s="43"/>
      <c r="PD35" s="43"/>
      <c r="PE35" s="43"/>
      <c r="PF35" s="43"/>
      <c r="PG35" s="43"/>
      <c r="PH35" s="43"/>
      <c r="PI35" s="43"/>
      <c r="PJ35" s="43"/>
      <c r="PK35" s="43"/>
      <c r="PL35" s="43"/>
      <c r="PM35" s="43"/>
      <c r="PN35" s="43"/>
      <c r="PO35" s="43"/>
      <c r="PP35" s="43"/>
      <c r="PQ35" s="43"/>
      <c r="PR35" s="43"/>
      <c r="PS35" s="43"/>
      <c r="PT35" s="43"/>
      <c r="PU35" s="43"/>
      <c r="PV35" s="43"/>
      <c r="PW35" s="43"/>
      <c r="PX35" s="43"/>
      <c r="PY35" s="43"/>
      <c r="PZ35" s="43"/>
      <c r="QA35" s="43"/>
      <c r="QB35" s="43"/>
      <c r="QC35" s="43"/>
      <c r="QD35" s="43"/>
      <c r="QE35" s="43"/>
      <c r="QF35" s="43"/>
      <c r="QG35" s="43"/>
      <c r="QH35" s="43"/>
      <c r="QI35" s="43"/>
      <c r="QJ35" s="43"/>
      <c r="QK35" s="43"/>
      <c r="QL35" s="43"/>
      <c r="QM35" s="43"/>
      <c r="QN35" s="43"/>
      <c r="QO35" s="43"/>
      <c r="QP35" s="43"/>
      <c r="QQ35" s="43"/>
      <c r="QR35" s="43"/>
      <c r="QS35" s="43"/>
      <c r="QT35" s="43"/>
      <c r="QU35" s="43"/>
      <c r="QV35" s="43"/>
      <c r="QW35" s="43"/>
      <c r="QX35" s="43"/>
      <c r="QY35" s="43"/>
      <c r="QZ35" s="43"/>
      <c r="RA35" s="43"/>
      <c r="RB35" s="43"/>
      <c r="RC35" s="43"/>
      <c r="RD35" s="43"/>
      <c r="RE35" s="43"/>
      <c r="RF35" s="43"/>
      <c r="RG35" s="43"/>
      <c r="RH35" s="43"/>
      <c r="RI35" s="43"/>
      <c r="RJ35" s="43"/>
      <c r="RK35" s="43"/>
      <c r="RL35" s="43"/>
      <c r="RM35" s="43"/>
      <c r="RN35" s="43"/>
      <c r="RO35" s="43"/>
      <c r="RP35" s="43"/>
      <c r="RQ35" s="43"/>
      <c r="RR35" s="43"/>
      <c r="RS35" s="43"/>
      <c r="RT35" s="43"/>
      <c r="RU35" s="43"/>
      <c r="RV35" s="43"/>
      <c r="RW35" s="43"/>
      <c r="RX35" s="43"/>
      <c r="RY35" s="43"/>
      <c r="RZ35" s="43"/>
      <c r="SA35" s="43"/>
      <c r="SB35" s="43"/>
      <c r="SC35" s="43"/>
      <c r="SD35" s="43"/>
      <c r="SE35" s="43"/>
      <c r="SF35" s="43"/>
      <c r="SG35" s="43"/>
      <c r="SH35" s="43"/>
      <c r="SI35" s="43"/>
      <c r="SJ35" s="43"/>
      <c r="SK35" s="43"/>
      <c r="SL35" s="43"/>
      <c r="SM35" s="43"/>
      <c r="SN35" s="43"/>
      <c r="SO35" s="43"/>
      <c r="SP35" s="43"/>
      <c r="SQ35" s="43"/>
      <c r="SR35" s="43"/>
      <c r="SS35" s="43"/>
      <c r="ST35" s="43"/>
      <c r="SU35" s="43"/>
      <c r="SV35" s="43"/>
      <c r="SW35" s="43"/>
      <c r="SX35" s="43"/>
      <c r="SY35" s="43"/>
      <c r="SZ35" s="43"/>
      <c r="TA35" s="43"/>
      <c r="TB35" s="43"/>
      <c r="TC35" s="43"/>
      <c r="TD35" s="43"/>
      <c r="TE35" s="43"/>
      <c r="TF35" s="43"/>
      <c r="TG35" s="43"/>
      <c r="TH35" s="43"/>
      <c r="TI35" s="43"/>
      <c r="TJ35" s="43"/>
      <c r="TK35" s="43"/>
      <c r="TL35" s="43"/>
      <c r="TM35" s="43"/>
      <c r="TN35" s="43"/>
      <c r="TO35" s="43"/>
      <c r="TP35" s="43"/>
      <c r="TQ35" s="43"/>
      <c r="TR35" s="43"/>
      <c r="TS35" s="43"/>
      <c r="TT35" s="43"/>
      <c r="TU35" s="43"/>
      <c r="TV35" s="43"/>
      <c r="TW35" s="43"/>
      <c r="TX35" s="43"/>
      <c r="TY35" s="43"/>
      <c r="TZ35" s="43"/>
      <c r="UA35" s="43"/>
      <c r="UB35" s="43"/>
      <c r="UC35" s="43"/>
      <c r="UD35" s="43"/>
      <c r="UE35" s="43"/>
      <c r="UF35" s="43"/>
      <c r="UG35" s="43"/>
      <c r="UH35" s="43"/>
      <c r="UI35" s="43"/>
      <c r="UJ35" s="43"/>
      <c r="UK35" s="43"/>
      <c r="UL35" s="43"/>
      <c r="UM35" s="43"/>
      <c r="UN35" s="43"/>
      <c r="UO35" s="43"/>
      <c r="UP35" s="43"/>
      <c r="UQ35" s="43"/>
      <c r="UR35" s="43"/>
      <c r="US35" s="43"/>
      <c r="UT35" s="43"/>
      <c r="UU35" s="43"/>
      <c r="UV35" s="43"/>
      <c r="UW35" s="43"/>
      <c r="UX35" s="43"/>
      <c r="UY35" s="43"/>
      <c r="UZ35" s="43"/>
      <c r="VA35" s="43"/>
      <c r="VB35" s="43"/>
      <c r="VC35" s="43"/>
      <c r="VD35" s="43"/>
      <c r="VE35" s="43"/>
      <c r="VF35" s="43"/>
      <c r="VG35" s="43"/>
      <c r="VH35" s="43"/>
      <c r="VI35" s="43"/>
      <c r="VJ35" s="43"/>
      <c r="VK35" s="43"/>
      <c r="VL35" s="43"/>
      <c r="VM35" s="43"/>
      <c r="VN35" s="43"/>
      <c r="VO35" s="43"/>
      <c r="VP35" s="43"/>
      <c r="VQ35" s="43"/>
      <c r="VR35" s="43"/>
      <c r="VS35" s="43"/>
      <c r="VT35" s="43"/>
      <c r="VU35" s="43"/>
      <c r="VV35" s="43"/>
      <c r="VW35" s="43"/>
      <c r="VX35" s="43"/>
      <c r="VY35" s="43"/>
      <c r="VZ35" s="43"/>
      <c r="WA35" s="43"/>
      <c r="WB35" s="43"/>
      <c r="WC35" s="43"/>
      <c r="WD35" s="43"/>
      <c r="WE35" s="43"/>
      <c r="WF35" s="43"/>
      <c r="WG35" s="43"/>
      <c r="WH35" s="43"/>
      <c r="WI35" s="43"/>
      <c r="WJ35" s="43"/>
      <c r="WK35" s="43"/>
      <c r="WL35" s="43"/>
      <c r="WM35" s="43"/>
      <c r="WN35" s="43"/>
      <c r="WO35" s="43"/>
      <c r="WP35" s="43"/>
      <c r="WQ35" s="43"/>
      <c r="WR35" s="43"/>
      <c r="WS35" s="43"/>
      <c r="WT35" s="43"/>
      <c r="WU35" s="43"/>
      <c r="WV35" s="43"/>
      <c r="WW35" s="43"/>
      <c r="WX35" s="43"/>
      <c r="WY35" s="43"/>
      <c r="WZ35" s="43"/>
      <c r="XA35" s="43"/>
      <c r="XB35" s="43"/>
      <c r="XC35" s="43"/>
      <c r="XD35" s="43"/>
      <c r="XE35" s="43"/>
      <c r="XF35" s="43"/>
      <c r="XG35" s="43"/>
      <c r="XH35" s="43"/>
      <c r="XI35" s="43"/>
      <c r="XJ35" s="43"/>
      <c r="XK35" s="43"/>
      <c r="XL35" s="43"/>
      <c r="XM35" s="43"/>
      <c r="XN35" s="43"/>
      <c r="XO35" s="43"/>
      <c r="XP35" s="43"/>
      <c r="XQ35" s="43"/>
      <c r="XR35" s="43"/>
      <c r="XS35" s="43"/>
      <c r="XT35" s="43"/>
      <c r="XU35" s="43"/>
      <c r="XV35" s="43"/>
      <c r="XW35" s="43"/>
      <c r="XX35" s="43"/>
      <c r="XY35" s="43"/>
      <c r="XZ35" s="43"/>
      <c r="YA35" s="43"/>
      <c r="YB35" s="43"/>
      <c r="YC35" s="43"/>
      <c r="YD35" s="43"/>
      <c r="YE35" s="43"/>
      <c r="YF35" s="43"/>
      <c r="YG35" s="43"/>
      <c r="YH35" s="43"/>
      <c r="YI35" s="43"/>
      <c r="YJ35" s="43"/>
      <c r="YK35" s="43"/>
      <c r="YL35" s="43"/>
      <c r="YM35" s="43"/>
      <c r="YN35" s="43"/>
      <c r="YO35" s="43"/>
      <c r="YP35" s="43"/>
      <c r="YQ35" s="43"/>
      <c r="YR35" s="43"/>
      <c r="YS35" s="43"/>
      <c r="YT35" s="43"/>
      <c r="YU35" s="43"/>
      <c r="YV35" s="43"/>
      <c r="YW35" s="43"/>
      <c r="YX35" s="43"/>
      <c r="YY35" s="43"/>
      <c r="YZ35" s="43"/>
      <c r="ZA35" s="43"/>
      <c r="ZB35" s="43"/>
      <c r="ZC35" s="43"/>
      <c r="ZD35" s="43"/>
      <c r="ZE35" s="43"/>
      <c r="ZF35" s="43"/>
      <c r="ZG35" s="43"/>
      <c r="ZH35" s="43"/>
      <c r="ZI35" s="43"/>
      <c r="ZJ35" s="43"/>
      <c r="ZK35" s="43"/>
      <c r="ZL35" s="43"/>
      <c r="ZM35" s="43"/>
      <c r="ZN35" s="43"/>
      <c r="ZO35" s="43"/>
      <c r="ZP35" s="43"/>
      <c r="ZQ35" s="43"/>
      <c r="ZR35" s="43"/>
      <c r="ZS35" s="43"/>
      <c r="ZT35" s="43"/>
      <c r="ZU35" s="43"/>
      <c r="ZV35" s="43"/>
      <c r="ZW35" s="43"/>
      <c r="ZX35" s="43"/>
      <c r="ZY35" s="43"/>
      <c r="ZZ35" s="43"/>
      <c r="AAA35" s="43"/>
      <c r="AAB35" s="43"/>
      <c r="AAC35" s="43"/>
      <c r="AAD35" s="43"/>
      <c r="AAE35" s="43"/>
      <c r="AAF35" s="43"/>
      <c r="AAG35" s="43"/>
      <c r="AAH35" s="43"/>
      <c r="AAI35" s="43"/>
      <c r="AAJ35" s="43"/>
      <c r="AAK35" s="43"/>
      <c r="AAL35" s="43"/>
      <c r="AAM35" s="43"/>
      <c r="AAN35" s="43"/>
      <c r="AAO35" s="43"/>
      <c r="AAP35" s="43"/>
      <c r="AAQ35" s="43"/>
      <c r="AAR35" s="43"/>
      <c r="AAS35" s="43"/>
      <c r="AAT35" s="43"/>
      <c r="AAU35" s="43"/>
      <c r="AAV35" s="43"/>
      <c r="AAW35" s="43"/>
      <c r="AAX35" s="43"/>
      <c r="AAY35" s="43"/>
      <c r="AAZ35" s="43"/>
      <c r="ABA35" s="43"/>
      <c r="ABB35" s="43"/>
      <c r="ABC35" s="43"/>
      <c r="ABD35" s="43"/>
      <c r="ABE35" s="43"/>
      <c r="ABF35" s="43"/>
      <c r="ABG35" s="43"/>
      <c r="ABH35" s="43"/>
      <c r="ABI35" s="43"/>
      <c r="ABJ35" s="43"/>
      <c r="ABK35" s="43"/>
      <c r="ABL35" s="43"/>
      <c r="ABM35" s="43"/>
      <c r="ABN35" s="43"/>
      <c r="ABO35" s="43"/>
      <c r="ABP35" s="43"/>
      <c r="ABQ35" s="43"/>
      <c r="ABR35" s="43"/>
      <c r="ABS35" s="43"/>
      <c r="ABT35" s="43"/>
      <c r="ABU35" s="43"/>
      <c r="ABV35" s="43"/>
      <c r="ABW35" s="43"/>
      <c r="ABX35" s="43"/>
      <c r="ABY35" s="43"/>
      <c r="ABZ35" s="43"/>
      <c r="ACA35" s="43"/>
      <c r="ACB35" s="43"/>
      <c r="ACC35" s="43"/>
      <c r="ACD35" s="43"/>
      <c r="ACE35" s="43"/>
      <c r="ACF35" s="43"/>
      <c r="ACG35" s="43"/>
      <c r="ACH35" s="43"/>
      <c r="ACI35" s="43"/>
      <c r="ACJ35" s="43"/>
      <c r="ACK35" s="43"/>
      <c r="ACL35" s="43"/>
      <c r="ACM35" s="43"/>
      <c r="ACN35" s="43"/>
      <c r="ACO35" s="43"/>
      <c r="ACP35" s="43"/>
      <c r="ACQ35" s="43"/>
      <c r="ACR35" s="43"/>
      <c r="ACS35" s="43"/>
      <c r="ACT35" s="43"/>
      <c r="ACU35" s="43"/>
      <c r="ACV35" s="43"/>
      <c r="ACW35" s="43"/>
      <c r="ACX35" s="43"/>
      <c r="ACY35" s="43"/>
      <c r="ACZ35" s="43"/>
      <c r="ADA35" s="43"/>
      <c r="ADB35" s="43"/>
      <c r="ADC35" s="43"/>
      <c r="ADD35" s="43"/>
      <c r="ADE35" s="43"/>
      <c r="ADF35" s="43"/>
      <c r="ADG35" s="43"/>
      <c r="ADH35" s="43"/>
      <c r="ADI35" s="43"/>
      <c r="ADJ35" s="43"/>
      <c r="ADK35" s="43"/>
      <c r="ADL35" s="43"/>
      <c r="ADM35" s="43"/>
      <c r="ADN35" s="43"/>
      <c r="ADO35" s="43"/>
      <c r="ADP35" s="43"/>
      <c r="ADQ35" s="43"/>
      <c r="ADR35" s="43"/>
      <c r="ADS35" s="43"/>
      <c r="ADT35" s="43"/>
      <c r="ADU35" s="43"/>
      <c r="ADV35" s="43"/>
      <c r="ADW35" s="43"/>
      <c r="ADX35" s="43"/>
      <c r="ADY35" s="43"/>
      <c r="ADZ35" s="43"/>
      <c r="AEA35" s="43"/>
      <c r="AEB35" s="43"/>
      <c r="AEC35" s="43"/>
      <c r="AED35" s="43"/>
      <c r="AEE35" s="43"/>
      <c r="AEF35" s="43"/>
      <c r="AEG35" s="43"/>
      <c r="AEH35" s="43"/>
      <c r="AEI35" s="43"/>
      <c r="AEJ35" s="43"/>
      <c r="AEK35" s="43"/>
      <c r="AEL35" s="43"/>
      <c r="AEM35" s="43"/>
      <c r="AEN35" s="43"/>
      <c r="AEO35" s="43"/>
      <c r="AEP35" s="43"/>
      <c r="AEQ35" s="43"/>
      <c r="AER35" s="43"/>
      <c r="AES35" s="43"/>
      <c r="AET35" s="43"/>
      <c r="AEU35" s="43"/>
      <c r="AEV35" s="43"/>
      <c r="AEW35" s="43"/>
      <c r="AEX35" s="43"/>
      <c r="AEY35" s="43"/>
      <c r="AEZ35" s="43"/>
      <c r="AFA35" s="43"/>
      <c r="AFB35" s="43"/>
      <c r="AFC35" s="43"/>
      <c r="AFD35" s="43"/>
      <c r="AFE35" s="43"/>
      <c r="AFF35" s="43"/>
      <c r="AFG35" s="43"/>
      <c r="AFH35" s="43"/>
      <c r="AFI35" s="43"/>
      <c r="AFJ35" s="43"/>
      <c r="AFK35" s="43"/>
      <c r="AFL35" s="43"/>
      <c r="AFM35" s="43"/>
      <c r="AFN35" s="43"/>
      <c r="AFO35" s="43"/>
      <c r="AFP35" s="43"/>
      <c r="AFQ35" s="43"/>
      <c r="AFR35" s="43"/>
      <c r="AFS35" s="43"/>
      <c r="AFT35" s="43"/>
      <c r="AFU35" s="43"/>
      <c r="AFV35" s="43"/>
      <c r="AFW35" s="43"/>
      <c r="AFX35" s="43"/>
      <c r="AFY35" s="43"/>
      <c r="AFZ35" s="43"/>
      <c r="AGA35" s="43"/>
      <c r="AGB35" s="43"/>
      <c r="AGC35" s="43"/>
      <c r="AGD35" s="43"/>
      <c r="AGE35" s="43"/>
      <c r="AGF35" s="43"/>
      <c r="AGG35" s="43"/>
      <c r="AGH35" s="43"/>
      <c r="AGI35" s="43"/>
      <c r="AGJ35" s="43"/>
      <c r="AGK35" s="43"/>
      <c r="AGL35" s="43"/>
      <c r="AGM35" s="43"/>
      <c r="AGN35" s="43"/>
      <c r="AGO35" s="43"/>
      <c r="AGP35" s="43"/>
      <c r="AGQ35" s="43"/>
      <c r="AGR35" s="43"/>
      <c r="AGS35" s="43"/>
      <c r="AGT35" s="43"/>
      <c r="AGU35" s="43"/>
      <c r="AGV35" s="43"/>
      <c r="AGW35" s="43"/>
      <c r="AGX35" s="43"/>
      <c r="AGY35" s="43"/>
      <c r="AGZ35" s="43"/>
      <c r="AHA35" s="43"/>
      <c r="AHB35" s="43"/>
      <c r="AHC35" s="43"/>
      <c r="AHD35" s="43"/>
      <c r="AHE35" s="43"/>
      <c r="AHF35" s="43"/>
      <c r="AHG35" s="43"/>
      <c r="AHH35" s="43"/>
      <c r="AHI35" s="43"/>
      <c r="AHJ35" s="43"/>
      <c r="AHK35" s="43"/>
      <c r="AHL35" s="43"/>
      <c r="AHM35" s="43"/>
      <c r="AHN35" s="43"/>
      <c r="AHO35" s="43"/>
      <c r="AHP35" s="43"/>
      <c r="AHQ35" s="43"/>
      <c r="AHR35" s="43"/>
      <c r="AHS35" s="43"/>
      <c r="AHT35" s="43"/>
      <c r="AHU35" s="43"/>
      <c r="AHV35" s="43"/>
      <c r="AHW35" s="43"/>
      <c r="AHX35" s="43"/>
      <c r="AHY35" s="43"/>
      <c r="AHZ35" s="43"/>
      <c r="AIA35" s="43"/>
      <c r="AIB35" s="43"/>
      <c r="AIC35" s="43"/>
      <c r="AID35" s="43"/>
      <c r="AIE35" s="43"/>
      <c r="AIF35" s="43"/>
      <c r="AIG35" s="43"/>
      <c r="AIH35" s="43"/>
      <c r="AII35" s="43"/>
      <c r="AIJ35" s="43"/>
      <c r="AIK35" s="43"/>
      <c r="AIL35" s="43"/>
      <c r="AIM35" s="43"/>
      <c r="AIN35" s="43"/>
      <c r="AIO35" s="43"/>
      <c r="AIP35" s="43"/>
      <c r="AIQ35" s="43"/>
      <c r="AIR35" s="43"/>
      <c r="AIS35" s="43"/>
      <c r="AIT35" s="43"/>
      <c r="AIU35" s="43"/>
      <c r="AIV35" s="43"/>
      <c r="AIW35" s="43"/>
      <c r="AIX35" s="43"/>
      <c r="AIY35" s="43"/>
      <c r="AIZ35" s="43"/>
      <c r="AJA35" s="43"/>
      <c r="AJB35" s="43"/>
      <c r="AJC35" s="43"/>
      <c r="AJD35" s="43"/>
      <c r="AJE35" s="43"/>
      <c r="AJF35" s="43"/>
      <c r="AJG35" s="43"/>
      <c r="AJH35" s="43"/>
      <c r="AJI35" s="43"/>
      <c r="AJJ35" s="43"/>
      <c r="AJK35" s="43"/>
      <c r="AJL35" s="43"/>
      <c r="AJM35" s="43"/>
      <c r="AJN35" s="43"/>
      <c r="AJO35" s="43"/>
      <c r="AJP35" s="43"/>
      <c r="AJQ35" s="43"/>
      <c r="AJR35" s="43"/>
      <c r="AJS35" s="43"/>
      <c r="AJT35" s="43"/>
      <c r="AJU35" s="43"/>
      <c r="AJV35" s="43"/>
      <c r="AJW35" s="43"/>
      <c r="AJX35" s="43"/>
      <c r="AJY35" s="43"/>
      <c r="AJZ35" s="43"/>
      <c r="AKA35" s="43"/>
      <c r="AKB35" s="43"/>
      <c r="AKC35" s="43"/>
      <c r="AKD35" s="43"/>
      <c r="AKE35" s="43"/>
      <c r="AKF35" s="43"/>
      <c r="AKG35" s="43"/>
      <c r="AKH35" s="43"/>
      <c r="AKI35" s="43"/>
      <c r="AKJ35" s="43"/>
      <c r="AKK35" s="43"/>
      <c r="AKL35" s="43"/>
      <c r="AKM35" s="43"/>
      <c r="AKN35" s="43"/>
      <c r="AKO35" s="43"/>
      <c r="AKP35" s="43"/>
      <c r="AKQ35" s="43"/>
      <c r="AKR35" s="43"/>
      <c r="AKS35" s="43"/>
      <c r="AKT35" s="43"/>
      <c r="AKU35" s="43"/>
      <c r="AKV35" s="43"/>
      <c r="AKW35" s="43"/>
      <c r="AKX35" s="43"/>
      <c r="AKY35" s="43"/>
      <c r="AKZ35" s="43"/>
      <c r="ALA35" s="43"/>
      <c r="ALB35" s="43"/>
      <c r="ALC35" s="43"/>
      <c r="ALD35" s="43"/>
      <c r="ALE35" s="43"/>
      <c r="ALF35" s="43"/>
      <c r="ALG35" s="43"/>
      <c r="ALH35" s="43"/>
      <c r="ALI35" s="43"/>
      <c r="ALJ35" s="43"/>
      <c r="ALK35" s="43"/>
      <c r="ALL35" s="43"/>
      <c r="ALM35" s="43"/>
      <c r="ALN35" s="43"/>
      <c r="ALO35" s="43"/>
      <c r="ALP35" s="43"/>
      <c r="ALQ35" s="43"/>
      <c r="ALR35" s="43"/>
      <c r="ALS35" s="43"/>
      <c r="ALT35" s="43"/>
      <c r="ALU35" s="43"/>
      <c r="ALV35" s="43"/>
      <c r="ALW35" s="43"/>
      <c r="ALX35" s="43"/>
      <c r="ALY35" s="43"/>
      <c r="ALZ35" s="43"/>
      <c r="AMA35" s="43"/>
      <c r="AMB35" s="43"/>
      <c r="AMC35" s="43"/>
      <c r="AMD35" s="43"/>
      <c r="AME35" s="43"/>
      <c r="AMF35" s="43"/>
      <c r="AMG35" s="43"/>
      <c r="AMH35" s="43"/>
      <c r="AMI35" s="43"/>
      <c r="AMJ35" s="43"/>
    </row>
    <row r="36" spans="1:1024" s="46" customFormat="1" ht="45.75" customHeight="1">
      <c r="A36" s="14" t="s">
        <v>34</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c r="ACL36" s="14"/>
      <c r="ACM36" s="14"/>
      <c r="ACN36" s="14"/>
      <c r="ACO36" s="14"/>
      <c r="ACP36" s="14"/>
      <c r="ACQ36" s="14"/>
      <c r="ACR36" s="14"/>
      <c r="ACS36" s="14"/>
      <c r="ACT36" s="14"/>
      <c r="ACU36" s="14"/>
      <c r="ACV36" s="14"/>
      <c r="ACW36" s="14"/>
      <c r="ACX36" s="14"/>
      <c r="ACY36" s="14"/>
      <c r="ACZ36" s="14"/>
      <c r="ADA36" s="14"/>
      <c r="ADB36" s="14"/>
      <c r="ADC36" s="14"/>
      <c r="ADD36" s="14"/>
      <c r="ADE36" s="14"/>
      <c r="ADF36" s="14"/>
      <c r="ADG36" s="14"/>
      <c r="ADH36" s="14"/>
      <c r="ADI36" s="14"/>
      <c r="ADJ36" s="14"/>
      <c r="ADK36" s="14"/>
      <c r="ADL36" s="14"/>
      <c r="ADM36" s="14"/>
      <c r="ADN36" s="14"/>
      <c r="ADO36" s="14"/>
      <c r="ADP36" s="14"/>
      <c r="ADQ36" s="14"/>
      <c r="ADR36" s="14"/>
      <c r="ADS36" s="14"/>
      <c r="ADT36" s="14"/>
      <c r="ADU36" s="14"/>
      <c r="ADV36" s="14"/>
      <c r="ADW36" s="14"/>
      <c r="ADX36" s="14"/>
      <c r="ADY36" s="14"/>
      <c r="ADZ36" s="14"/>
      <c r="AEA36" s="14"/>
      <c r="AEB36" s="14"/>
      <c r="AEC36" s="14"/>
      <c r="AED36" s="14"/>
      <c r="AEE36" s="14"/>
      <c r="AEF36" s="14"/>
      <c r="AEG36" s="14"/>
      <c r="AEH36" s="14"/>
      <c r="AEI36" s="14"/>
      <c r="AEJ36" s="14"/>
      <c r="AEK36" s="14"/>
      <c r="AEL36" s="14"/>
      <c r="AEM36" s="14"/>
      <c r="AEN36" s="14"/>
      <c r="AEO36" s="14"/>
      <c r="AEP36" s="14"/>
      <c r="AEQ36" s="14"/>
      <c r="AER36" s="14"/>
      <c r="AES36" s="14"/>
      <c r="AET36" s="14"/>
      <c r="AEU36" s="14"/>
      <c r="AEV36" s="14"/>
      <c r="AEW36" s="14"/>
      <c r="AEX36" s="14"/>
      <c r="AEY36" s="14"/>
      <c r="AEZ36" s="14"/>
      <c r="AFA36" s="14"/>
      <c r="AFB36" s="14"/>
      <c r="AFC36" s="14"/>
      <c r="AFD36" s="14"/>
      <c r="AFE36" s="14"/>
      <c r="AFF36" s="14"/>
      <c r="AFG36" s="14"/>
      <c r="AFH36" s="14"/>
      <c r="AFI36" s="14"/>
      <c r="AFJ36" s="14"/>
      <c r="AFK36" s="14"/>
      <c r="AFL36" s="14"/>
      <c r="AFM36" s="14"/>
      <c r="AFN36" s="14"/>
      <c r="AFO36" s="14"/>
      <c r="AFP36" s="14"/>
      <c r="AFQ36" s="14"/>
      <c r="AFR36" s="14"/>
      <c r="AFS36" s="14"/>
      <c r="AFT36" s="14"/>
      <c r="AFU36" s="14"/>
      <c r="AFV36" s="14"/>
      <c r="AFW36" s="14"/>
      <c r="AFX36" s="14"/>
      <c r="AFY36" s="14"/>
      <c r="AFZ36" s="14"/>
      <c r="AGA36" s="14"/>
      <c r="AGB36" s="14"/>
      <c r="AGC36" s="14"/>
      <c r="AGD36" s="14"/>
      <c r="AGE36" s="14"/>
      <c r="AGF36" s="14"/>
      <c r="AGG36" s="14"/>
      <c r="AGH36" s="14"/>
      <c r="AGI36" s="14"/>
      <c r="AGJ36" s="14"/>
      <c r="AGK36" s="14"/>
      <c r="AGL36" s="14"/>
      <c r="AGM36" s="14"/>
      <c r="AGN36" s="14"/>
      <c r="AGO36" s="14"/>
      <c r="AGP36" s="14"/>
      <c r="AGQ36" s="14"/>
      <c r="AGR36" s="14"/>
      <c r="AGS36" s="14"/>
      <c r="AGT36" s="14"/>
      <c r="AGU36" s="14"/>
      <c r="AGV36" s="14"/>
      <c r="AGW36" s="14"/>
      <c r="AGX36" s="14"/>
      <c r="AGY36" s="14"/>
      <c r="AGZ36" s="14"/>
      <c r="AHA36" s="14"/>
      <c r="AHB36" s="14"/>
      <c r="AHC36" s="14"/>
      <c r="AHD36" s="14"/>
      <c r="AHE36" s="14"/>
      <c r="AHF36" s="14"/>
      <c r="AHG36" s="14"/>
      <c r="AHH36" s="14"/>
      <c r="AHI36" s="14"/>
      <c r="AHJ36" s="14"/>
      <c r="AHK36" s="14"/>
      <c r="AHL36" s="14"/>
      <c r="AHM36" s="14"/>
      <c r="AHN36" s="14"/>
      <c r="AHO36" s="14"/>
      <c r="AHP36" s="14"/>
      <c r="AHQ36" s="14"/>
      <c r="AHR36" s="14"/>
      <c r="AHS36" s="14"/>
      <c r="AHT36" s="14"/>
      <c r="AHU36" s="14"/>
      <c r="AHV36" s="14"/>
      <c r="AHW36" s="14"/>
      <c r="AHX36" s="14"/>
      <c r="AHY36" s="14"/>
      <c r="AHZ36" s="14"/>
      <c r="AIA36" s="14"/>
      <c r="AIB36" s="14"/>
      <c r="AIC36" s="14"/>
      <c r="AID36" s="14"/>
      <c r="AIE36" s="14"/>
      <c r="AIF36" s="14"/>
      <c r="AIG36" s="14"/>
      <c r="AIH36" s="14"/>
      <c r="AII36" s="14"/>
      <c r="AIJ36" s="14"/>
      <c r="AIK36" s="14"/>
      <c r="AIL36" s="14"/>
      <c r="AIM36" s="14"/>
      <c r="AIN36" s="14"/>
      <c r="AIO36" s="14"/>
      <c r="AIP36" s="14"/>
      <c r="AIQ36" s="14"/>
      <c r="AIR36" s="14"/>
      <c r="AIS36" s="14"/>
      <c r="AIT36" s="14"/>
      <c r="AIU36" s="14"/>
      <c r="AIV36" s="14"/>
      <c r="AIW36" s="14"/>
      <c r="AIX36" s="14"/>
      <c r="AIY36" s="14"/>
      <c r="AIZ36" s="14"/>
      <c r="AJA36" s="14"/>
      <c r="AJB36" s="14"/>
      <c r="AJC36" s="14"/>
      <c r="AJD36" s="14"/>
      <c r="AJE36" s="14"/>
      <c r="AJF36" s="14"/>
      <c r="AJG36" s="14"/>
      <c r="AJH36" s="14"/>
      <c r="AJI36" s="14"/>
      <c r="AJJ36" s="14"/>
      <c r="AJK36" s="14"/>
      <c r="AJL36" s="14"/>
      <c r="AJM36" s="14"/>
      <c r="AJN36" s="14"/>
      <c r="AJO36" s="14"/>
      <c r="AJP36" s="14"/>
      <c r="AJQ36" s="14"/>
      <c r="AJR36" s="14"/>
      <c r="AJS36" s="14"/>
      <c r="AJT36" s="14"/>
      <c r="AJU36" s="14"/>
      <c r="AJV36" s="14"/>
      <c r="AJW36" s="14"/>
      <c r="AJX36" s="14"/>
      <c r="AJY36" s="14"/>
      <c r="AJZ36" s="14"/>
      <c r="AKA36" s="14"/>
      <c r="AKB36" s="14"/>
      <c r="AKC36" s="14"/>
      <c r="AKD36" s="14"/>
      <c r="AKE36" s="14"/>
      <c r="AKF36" s="14"/>
      <c r="AKG36" s="14"/>
      <c r="AKH36" s="14"/>
      <c r="AKI36" s="14"/>
      <c r="AKJ36" s="14"/>
      <c r="AKK36" s="14"/>
      <c r="AKL36" s="14"/>
      <c r="AKM36" s="14"/>
      <c r="AKN36" s="14"/>
      <c r="AKO36" s="14"/>
      <c r="AKP36" s="14"/>
      <c r="AKQ36" s="14"/>
      <c r="AKR36" s="14"/>
      <c r="AKS36" s="14"/>
      <c r="AKT36" s="14"/>
      <c r="AKU36" s="14"/>
      <c r="AKV36" s="14"/>
      <c r="AKW36" s="14"/>
      <c r="AKX36" s="14"/>
      <c r="AKY36" s="14"/>
      <c r="AKZ36" s="14"/>
      <c r="ALA36" s="14"/>
      <c r="ALB36" s="14"/>
      <c r="ALC36" s="14"/>
      <c r="ALD36" s="14"/>
      <c r="ALE36" s="14"/>
      <c r="ALF36" s="14"/>
      <c r="ALG36" s="14"/>
      <c r="ALH36" s="14"/>
      <c r="ALI36" s="14"/>
      <c r="ALJ36" s="14"/>
      <c r="ALK36" s="14"/>
      <c r="ALL36" s="14"/>
      <c r="ALM36" s="14"/>
      <c r="ALN36" s="14"/>
      <c r="ALO36" s="14"/>
      <c r="ALP36" s="14"/>
      <c r="ALQ36" s="14"/>
      <c r="ALR36" s="14"/>
      <c r="ALS36" s="14"/>
      <c r="ALT36" s="14"/>
      <c r="ALU36" s="14"/>
      <c r="ALV36" s="14"/>
      <c r="ALW36" s="14"/>
      <c r="ALX36" s="14"/>
      <c r="ALY36" s="14"/>
      <c r="ALZ36" s="14"/>
      <c r="AMA36" s="14"/>
      <c r="AMB36" s="14"/>
      <c r="AMC36" s="14"/>
      <c r="AMD36" s="14"/>
      <c r="AME36" s="14"/>
      <c r="AMF36" s="14"/>
      <c r="AMG36" s="14"/>
      <c r="AMH36" s="14"/>
      <c r="AMI36" s="14"/>
      <c r="AMJ36" s="14"/>
    </row>
    <row r="37" spans="1:1024" s="51" customFormat="1" ht="15.75" customHeight="1">
      <c r="A37" s="25"/>
      <c r="B37" s="25"/>
      <c r="C37" s="25"/>
      <c r="D37" s="25"/>
      <c r="E37" s="25"/>
      <c r="F37" s="49"/>
      <c r="G37" s="50"/>
      <c r="H37" s="50"/>
      <c r="I37" s="50"/>
      <c r="J37" s="50"/>
      <c r="K37" s="50"/>
      <c r="L37" s="50"/>
      <c r="M37" s="50"/>
      <c r="N37" s="50"/>
      <c r="O37" s="50"/>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c r="JA37" s="46"/>
      <c r="JB37" s="46"/>
      <c r="JC37" s="46"/>
      <c r="JD37" s="46"/>
      <c r="JE37" s="46"/>
      <c r="JF37" s="46"/>
      <c r="JG37" s="46"/>
      <c r="JH37" s="46"/>
      <c r="JI37" s="46"/>
      <c r="JJ37" s="46"/>
      <c r="JK37" s="46"/>
      <c r="JL37" s="46"/>
      <c r="JM37" s="46"/>
      <c r="JN37" s="46"/>
      <c r="JO37" s="46"/>
      <c r="JP37" s="46"/>
      <c r="JQ37" s="46"/>
      <c r="JR37" s="46"/>
      <c r="JS37" s="46"/>
      <c r="JT37" s="46"/>
      <c r="JU37" s="46"/>
      <c r="JV37" s="46"/>
      <c r="JW37" s="46"/>
      <c r="JX37" s="46"/>
      <c r="JY37" s="46"/>
      <c r="JZ37" s="46"/>
      <c r="KA37" s="46"/>
      <c r="KB37" s="46"/>
      <c r="KC37" s="46"/>
      <c r="KD37" s="46"/>
      <c r="KE37" s="46"/>
      <c r="KF37" s="46"/>
      <c r="KG37" s="46"/>
      <c r="KH37" s="46"/>
      <c r="KI37" s="46"/>
      <c r="KJ37" s="46"/>
      <c r="KK37" s="46"/>
      <c r="KL37" s="46"/>
      <c r="KM37" s="46"/>
      <c r="KN37" s="46"/>
      <c r="KO37" s="46"/>
      <c r="KP37" s="46"/>
      <c r="KQ37" s="46"/>
      <c r="KR37" s="46"/>
      <c r="KS37" s="46"/>
      <c r="KT37" s="46"/>
      <c r="KU37" s="46"/>
      <c r="KV37" s="46"/>
      <c r="KW37" s="46"/>
      <c r="KX37" s="46"/>
      <c r="KY37" s="46"/>
      <c r="KZ37" s="46"/>
      <c r="LA37" s="46"/>
      <c r="LB37" s="46"/>
      <c r="LC37" s="46"/>
      <c r="LD37" s="46"/>
      <c r="LE37" s="46"/>
      <c r="LF37" s="46"/>
      <c r="LG37" s="46"/>
      <c r="LH37" s="46"/>
      <c r="LI37" s="46"/>
      <c r="LJ37" s="46"/>
      <c r="LK37" s="46"/>
      <c r="LL37" s="46"/>
      <c r="LM37" s="46"/>
      <c r="LN37" s="46"/>
      <c r="LO37" s="46"/>
      <c r="LP37" s="46"/>
      <c r="LQ37" s="46"/>
      <c r="LR37" s="46"/>
      <c r="LS37" s="46"/>
      <c r="LT37" s="46"/>
      <c r="LU37" s="46"/>
      <c r="LV37" s="46"/>
      <c r="LW37" s="46"/>
      <c r="LX37" s="46"/>
      <c r="LY37" s="46"/>
      <c r="LZ37" s="46"/>
      <c r="MA37" s="46"/>
      <c r="MB37" s="46"/>
      <c r="MC37" s="46"/>
      <c r="MD37" s="46"/>
      <c r="ME37" s="46"/>
      <c r="MF37" s="46"/>
      <c r="MG37" s="46"/>
      <c r="MH37" s="46"/>
      <c r="MI37" s="46"/>
      <c r="MJ37" s="46"/>
      <c r="MK37" s="46"/>
      <c r="ML37" s="46"/>
      <c r="MM37" s="46"/>
      <c r="MN37" s="46"/>
      <c r="MO37" s="46"/>
      <c r="MP37" s="46"/>
      <c r="MQ37" s="46"/>
      <c r="MR37" s="46"/>
      <c r="MS37" s="46"/>
      <c r="MT37" s="46"/>
      <c r="MU37" s="46"/>
      <c r="MV37" s="46"/>
      <c r="MW37" s="46"/>
      <c r="MX37" s="46"/>
      <c r="MY37" s="46"/>
      <c r="MZ37" s="46"/>
      <c r="NA37" s="46"/>
      <c r="NB37" s="46"/>
      <c r="NC37" s="46"/>
      <c r="ND37" s="46"/>
      <c r="NE37" s="46"/>
      <c r="NF37" s="46"/>
      <c r="NG37" s="46"/>
      <c r="NH37" s="46"/>
      <c r="NI37" s="46"/>
      <c r="NJ37" s="46"/>
      <c r="NK37" s="46"/>
      <c r="NL37" s="46"/>
      <c r="NM37" s="46"/>
      <c r="NN37" s="46"/>
      <c r="NO37" s="46"/>
      <c r="NP37" s="46"/>
      <c r="NQ37" s="46"/>
      <c r="NR37" s="46"/>
      <c r="NS37" s="46"/>
      <c r="NT37" s="46"/>
      <c r="NU37" s="46"/>
      <c r="NV37" s="46"/>
      <c r="NW37" s="46"/>
      <c r="NX37" s="46"/>
      <c r="NY37" s="46"/>
      <c r="NZ37" s="46"/>
      <c r="OA37" s="46"/>
      <c r="OB37" s="46"/>
      <c r="OC37" s="46"/>
      <c r="OD37" s="46"/>
      <c r="OE37" s="46"/>
      <c r="OF37" s="46"/>
      <c r="OG37" s="46"/>
      <c r="OH37" s="46"/>
      <c r="OI37" s="46"/>
      <c r="OJ37" s="46"/>
      <c r="OK37" s="46"/>
      <c r="OL37" s="46"/>
      <c r="OM37" s="46"/>
      <c r="ON37" s="46"/>
      <c r="OO37" s="46"/>
      <c r="OP37" s="46"/>
      <c r="OQ37" s="46"/>
      <c r="OR37" s="46"/>
      <c r="OS37" s="46"/>
      <c r="OT37" s="46"/>
      <c r="OU37" s="46"/>
      <c r="OV37" s="46"/>
      <c r="OW37" s="46"/>
      <c r="OX37" s="46"/>
      <c r="OY37" s="46"/>
      <c r="OZ37" s="46"/>
      <c r="PA37" s="46"/>
      <c r="PB37" s="46"/>
      <c r="PC37" s="46"/>
      <c r="PD37" s="46"/>
      <c r="PE37" s="46"/>
      <c r="PF37" s="46"/>
      <c r="PG37" s="46"/>
      <c r="PH37" s="46"/>
      <c r="PI37" s="46"/>
      <c r="PJ37" s="46"/>
      <c r="PK37" s="46"/>
      <c r="PL37" s="46"/>
      <c r="PM37" s="46"/>
      <c r="PN37" s="46"/>
      <c r="PO37" s="46"/>
      <c r="PP37" s="46"/>
      <c r="PQ37" s="46"/>
      <c r="PR37" s="46"/>
      <c r="PS37" s="46"/>
      <c r="PT37" s="46"/>
      <c r="PU37" s="46"/>
      <c r="PV37" s="46"/>
      <c r="PW37" s="46"/>
      <c r="PX37" s="46"/>
      <c r="PY37" s="46"/>
      <c r="PZ37" s="46"/>
      <c r="QA37" s="46"/>
      <c r="QB37" s="46"/>
      <c r="QC37" s="46"/>
      <c r="QD37" s="46"/>
      <c r="QE37" s="46"/>
      <c r="QF37" s="46"/>
      <c r="QG37" s="46"/>
      <c r="QH37" s="46"/>
      <c r="QI37" s="46"/>
      <c r="QJ37" s="46"/>
      <c r="QK37" s="46"/>
      <c r="QL37" s="46"/>
      <c r="QM37" s="46"/>
      <c r="QN37" s="46"/>
      <c r="QO37" s="46"/>
      <c r="QP37" s="46"/>
      <c r="QQ37" s="46"/>
      <c r="QR37" s="46"/>
      <c r="QS37" s="46"/>
      <c r="QT37" s="46"/>
      <c r="QU37" s="46"/>
      <c r="QV37" s="46"/>
      <c r="QW37" s="46"/>
      <c r="QX37" s="46"/>
      <c r="QY37" s="46"/>
      <c r="QZ37" s="46"/>
      <c r="RA37" s="46"/>
      <c r="RB37" s="46"/>
      <c r="RC37" s="46"/>
      <c r="RD37" s="46"/>
      <c r="RE37" s="46"/>
      <c r="RF37" s="46"/>
      <c r="RG37" s="46"/>
      <c r="RH37" s="46"/>
      <c r="RI37" s="46"/>
      <c r="RJ37" s="46"/>
      <c r="RK37" s="46"/>
      <c r="RL37" s="46"/>
      <c r="RM37" s="46"/>
      <c r="RN37" s="46"/>
      <c r="RO37" s="46"/>
      <c r="RP37" s="46"/>
      <c r="RQ37" s="46"/>
      <c r="RR37" s="46"/>
      <c r="RS37" s="46"/>
      <c r="RT37" s="46"/>
      <c r="RU37" s="46"/>
      <c r="RV37" s="46"/>
      <c r="RW37" s="46"/>
      <c r="RX37" s="46"/>
      <c r="RY37" s="46"/>
      <c r="RZ37" s="46"/>
      <c r="SA37" s="46"/>
      <c r="SB37" s="46"/>
      <c r="SC37" s="46"/>
      <c r="SD37" s="46"/>
      <c r="SE37" s="46"/>
      <c r="SF37" s="46"/>
      <c r="SG37" s="46"/>
      <c r="SH37" s="46"/>
      <c r="SI37" s="46"/>
      <c r="SJ37" s="46"/>
      <c r="SK37" s="46"/>
      <c r="SL37" s="46"/>
      <c r="SM37" s="46"/>
      <c r="SN37" s="46"/>
      <c r="SO37" s="46"/>
      <c r="SP37" s="46"/>
      <c r="SQ37" s="46"/>
      <c r="SR37" s="46"/>
      <c r="SS37" s="46"/>
      <c r="ST37" s="46"/>
      <c r="SU37" s="46"/>
      <c r="SV37" s="46"/>
      <c r="SW37" s="46"/>
      <c r="SX37" s="46"/>
      <c r="SY37" s="46"/>
      <c r="SZ37" s="46"/>
      <c r="TA37" s="46"/>
      <c r="TB37" s="46"/>
      <c r="TC37" s="46"/>
      <c r="TD37" s="46"/>
      <c r="TE37" s="46"/>
      <c r="TF37" s="46"/>
      <c r="TG37" s="46"/>
      <c r="TH37" s="46"/>
      <c r="TI37" s="46"/>
      <c r="TJ37" s="46"/>
      <c r="TK37" s="46"/>
      <c r="TL37" s="46"/>
      <c r="TM37" s="46"/>
      <c r="TN37" s="46"/>
      <c r="TO37" s="46"/>
      <c r="TP37" s="46"/>
      <c r="TQ37" s="46"/>
      <c r="TR37" s="46"/>
      <c r="TS37" s="46"/>
      <c r="TT37" s="46"/>
      <c r="TU37" s="46"/>
      <c r="TV37" s="46"/>
      <c r="TW37" s="46"/>
      <c r="TX37" s="46"/>
      <c r="TY37" s="46"/>
      <c r="TZ37" s="46"/>
      <c r="UA37" s="46"/>
      <c r="UB37" s="46"/>
      <c r="UC37" s="46"/>
      <c r="UD37" s="46"/>
      <c r="UE37" s="46"/>
      <c r="UF37" s="46"/>
      <c r="UG37" s="46"/>
      <c r="UH37" s="46"/>
      <c r="UI37" s="46"/>
      <c r="UJ37" s="46"/>
      <c r="UK37" s="46"/>
      <c r="UL37" s="46"/>
      <c r="UM37" s="46"/>
      <c r="UN37" s="46"/>
      <c r="UO37" s="46"/>
      <c r="UP37" s="46"/>
      <c r="UQ37" s="46"/>
      <c r="UR37" s="46"/>
      <c r="US37" s="46"/>
      <c r="UT37" s="46"/>
      <c r="UU37" s="46"/>
      <c r="UV37" s="46"/>
      <c r="UW37" s="46"/>
      <c r="UX37" s="46"/>
      <c r="UY37" s="46"/>
      <c r="UZ37" s="46"/>
      <c r="VA37" s="46"/>
      <c r="VB37" s="46"/>
      <c r="VC37" s="46"/>
      <c r="VD37" s="46"/>
      <c r="VE37" s="46"/>
      <c r="VF37" s="46"/>
      <c r="VG37" s="46"/>
      <c r="VH37" s="46"/>
      <c r="VI37" s="46"/>
      <c r="VJ37" s="46"/>
      <c r="VK37" s="46"/>
      <c r="VL37" s="46"/>
      <c r="VM37" s="46"/>
      <c r="VN37" s="46"/>
      <c r="VO37" s="46"/>
      <c r="VP37" s="46"/>
      <c r="VQ37" s="46"/>
      <c r="VR37" s="46"/>
      <c r="VS37" s="46"/>
      <c r="VT37" s="46"/>
      <c r="VU37" s="46"/>
      <c r="VV37" s="46"/>
      <c r="VW37" s="46"/>
      <c r="VX37" s="46"/>
      <c r="VY37" s="46"/>
      <c r="VZ37" s="46"/>
      <c r="WA37" s="46"/>
      <c r="WB37" s="46"/>
      <c r="WC37" s="46"/>
      <c r="WD37" s="46"/>
      <c r="WE37" s="46"/>
      <c r="WF37" s="46"/>
      <c r="WG37" s="46"/>
      <c r="WH37" s="46"/>
      <c r="WI37" s="46"/>
      <c r="WJ37" s="46"/>
      <c r="WK37" s="46"/>
      <c r="WL37" s="46"/>
      <c r="WM37" s="46"/>
      <c r="WN37" s="46"/>
      <c r="WO37" s="46"/>
      <c r="WP37" s="46"/>
      <c r="WQ37" s="46"/>
      <c r="WR37" s="46"/>
      <c r="WS37" s="46"/>
      <c r="WT37" s="46"/>
      <c r="WU37" s="46"/>
      <c r="WV37" s="46"/>
      <c r="WW37" s="46"/>
      <c r="WX37" s="46"/>
      <c r="WY37" s="46"/>
      <c r="WZ37" s="46"/>
      <c r="XA37" s="46"/>
      <c r="XB37" s="46"/>
      <c r="XC37" s="46"/>
      <c r="XD37" s="46"/>
      <c r="XE37" s="46"/>
      <c r="XF37" s="46"/>
      <c r="XG37" s="46"/>
      <c r="XH37" s="46"/>
      <c r="XI37" s="46"/>
      <c r="XJ37" s="46"/>
      <c r="XK37" s="46"/>
      <c r="XL37" s="46"/>
      <c r="XM37" s="46"/>
      <c r="XN37" s="46"/>
      <c r="XO37" s="46"/>
      <c r="XP37" s="46"/>
      <c r="XQ37" s="46"/>
      <c r="XR37" s="46"/>
      <c r="XS37" s="46"/>
      <c r="XT37" s="46"/>
      <c r="XU37" s="46"/>
      <c r="XV37" s="46"/>
      <c r="XW37" s="46"/>
      <c r="XX37" s="46"/>
      <c r="XY37" s="46"/>
      <c r="XZ37" s="46"/>
      <c r="YA37" s="46"/>
      <c r="YB37" s="46"/>
      <c r="YC37" s="46"/>
      <c r="YD37" s="46"/>
      <c r="YE37" s="46"/>
      <c r="YF37" s="46"/>
      <c r="YG37" s="46"/>
      <c r="YH37" s="46"/>
      <c r="YI37" s="46"/>
      <c r="YJ37" s="46"/>
      <c r="YK37" s="46"/>
      <c r="YL37" s="46"/>
      <c r="YM37" s="46"/>
      <c r="YN37" s="46"/>
      <c r="YO37" s="46"/>
      <c r="YP37" s="46"/>
      <c r="YQ37" s="46"/>
      <c r="YR37" s="46"/>
      <c r="YS37" s="46"/>
      <c r="YT37" s="46"/>
      <c r="YU37" s="46"/>
      <c r="YV37" s="46"/>
      <c r="YW37" s="46"/>
      <c r="YX37" s="46"/>
      <c r="YY37" s="46"/>
      <c r="YZ37" s="46"/>
      <c r="ZA37" s="46"/>
      <c r="ZB37" s="46"/>
      <c r="ZC37" s="46"/>
      <c r="ZD37" s="46"/>
      <c r="ZE37" s="46"/>
      <c r="ZF37" s="46"/>
      <c r="ZG37" s="46"/>
      <c r="ZH37" s="46"/>
      <c r="ZI37" s="46"/>
      <c r="ZJ37" s="46"/>
      <c r="ZK37" s="46"/>
      <c r="ZL37" s="46"/>
      <c r="ZM37" s="46"/>
      <c r="ZN37" s="46"/>
      <c r="ZO37" s="46"/>
      <c r="ZP37" s="46"/>
      <c r="ZQ37" s="46"/>
      <c r="ZR37" s="46"/>
      <c r="ZS37" s="46"/>
      <c r="ZT37" s="46"/>
      <c r="ZU37" s="46"/>
      <c r="ZV37" s="46"/>
      <c r="ZW37" s="46"/>
      <c r="ZX37" s="46"/>
      <c r="ZY37" s="46"/>
      <c r="ZZ37" s="46"/>
      <c r="AAA37" s="46"/>
      <c r="AAB37" s="46"/>
      <c r="AAC37" s="46"/>
      <c r="AAD37" s="46"/>
      <c r="AAE37" s="46"/>
      <c r="AAF37" s="46"/>
      <c r="AAG37" s="46"/>
      <c r="AAH37" s="46"/>
      <c r="AAI37" s="46"/>
      <c r="AAJ37" s="46"/>
      <c r="AAK37" s="46"/>
      <c r="AAL37" s="46"/>
      <c r="AAM37" s="46"/>
      <c r="AAN37" s="46"/>
      <c r="AAO37" s="46"/>
      <c r="AAP37" s="46"/>
      <c r="AAQ37" s="46"/>
      <c r="AAR37" s="46"/>
      <c r="AAS37" s="46"/>
      <c r="AAT37" s="46"/>
      <c r="AAU37" s="46"/>
      <c r="AAV37" s="46"/>
      <c r="AAW37" s="46"/>
      <c r="AAX37" s="46"/>
      <c r="AAY37" s="46"/>
      <c r="AAZ37" s="46"/>
      <c r="ABA37" s="46"/>
      <c r="ABB37" s="46"/>
      <c r="ABC37" s="46"/>
      <c r="ABD37" s="46"/>
      <c r="ABE37" s="46"/>
      <c r="ABF37" s="46"/>
      <c r="ABG37" s="46"/>
      <c r="ABH37" s="46"/>
      <c r="ABI37" s="46"/>
      <c r="ABJ37" s="46"/>
      <c r="ABK37" s="46"/>
      <c r="ABL37" s="46"/>
      <c r="ABM37" s="46"/>
      <c r="ABN37" s="46"/>
      <c r="ABO37" s="46"/>
      <c r="ABP37" s="46"/>
      <c r="ABQ37" s="46"/>
      <c r="ABR37" s="46"/>
      <c r="ABS37" s="46"/>
      <c r="ABT37" s="46"/>
      <c r="ABU37" s="46"/>
      <c r="ABV37" s="46"/>
      <c r="ABW37" s="46"/>
      <c r="ABX37" s="46"/>
      <c r="ABY37" s="46"/>
      <c r="ABZ37" s="46"/>
      <c r="ACA37" s="46"/>
      <c r="ACB37" s="46"/>
      <c r="ACC37" s="46"/>
      <c r="ACD37" s="46"/>
      <c r="ACE37" s="46"/>
      <c r="ACF37" s="46"/>
      <c r="ACG37" s="46"/>
      <c r="ACH37" s="46"/>
      <c r="ACI37" s="46"/>
      <c r="ACJ37" s="46"/>
      <c r="ACK37" s="46"/>
      <c r="ACL37" s="46"/>
      <c r="ACM37" s="46"/>
      <c r="ACN37" s="46"/>
      <c r="ACO37" s="46"/>
      <c r="ACP37" s="46"/>
      <c r="ACQ37" s="46"/>
      <c r="ACR37" s="46"/>
      <c r="ACS37" s="46"/>
      <c r="ACT37" s="46"/>
      <c r="ACU37" s="46"/>
      <c r="ACV37" s="46"/>
      <c r="ACW37" s="46"/>
      <c r="ACX37" s="46"/>
      <c r="ACY37" s="46"/>
      <c r="ACZ37" s="46"/>
      <c r="ADA37" s="46"/>
      <c r="ADB37" s="46"/>
      <c r="ADC37" s="46"/>
      <c r="ADD37" s="46"/>
      <c r="ADE37" s="46"/>
      <c r="ADF37" s="46"/>
      <c r="ADG37" s="46"/>
      <c r="ADH37" s="46"/>
      <c r="ADI37" s="46"/>
      <c r="ADJ37" s="46"/>
      <c r="ADK37" s="46"/>
      <c r="ADL37" s="46"/>
      <c r="ADM37" s="46"/>
      <c r="ADN37" s="46"/>
      <c r="ADO37" s="46"/>
      <c r="ADP37" s="46"/>
      <c r="ADQ37" s="46"/>
      <c r="ADR37" s="46"/>
      <c r="ADS37" s="46"/>
      <c r="ADT37" s="46"/>
      <c r="ADU37" s="46"/>
      <c r="ADV37" s="46"/>
      <c r="ADW37" s="46"/>
      <c r="ADX37" s="46"/>
      <c r="ADY37" s="46"/>
      <c r="ADZ37" s="46"/>
      <c r="AEA37" s="46"/>
      <c r="AEB37" s="46"/>
      <c r="AEC37" s="46"/>
      <c r="AED37" s="46"/>
      <c r="AEE37" s="46"/>
      <c r="AEF37" s="46"/>
      <c r="AEG37" s="46"/>
      <c r="AEH37" s="46"/>
      <c r="AEI37" s="46"/>
      <c r="AEJ37" s="46"/>
      <c r="AEK37" s="46"/>
      <c r="AEL37" s="46"/>
      <c r="AEM37" s="46"/>
      <c r="AEN37" s="46"/>
      <c r="AEO37" s="46"/>
      <c r="AEP37" s="46"/>
      <c r="AEQ37" s="46"/>
      <c r="AER37" s="46"/>
      <c r="AES37" s="46"/>
      <c r="AET37" s="46"/>
      <c r="AEU37" s="46"/>
      <c r="AEV37" s="46"/>
      <c r="AEW37" s="46"/>
      <c r="AEX37" s="46"/>
      <c r="AEY37" s="46"/>
      <c r="AEZ37" s="46"/>
      <c r="AFA37" s="46"/>
      <c r="AFB37" s="46"/>
      <c r="AFC37" s="46"/>
      <c r="AFD37" s="46"/>
      <c r="AFE37" s="46"/>
      <c r="AFF37" s="46"/>
      <c r="AFG37" s="46"/>
      <c r="AFH37" s="46"/>
      <c r="AFI37" s="46"/>
      <c r="AFJ37" s="46"/>
      <c r="AFK37" s="46"/>
      <c r="AFL37" s="46"/>
      <c r="AFM37" s="46"/>
      <c r="AFN37" s="46"/>
      <c r="AFO37" s="46"/>
      <c r="AFP37" s="46"/>
      <c r="AFQ37" s="46"/>
      <c r="AFR37" s="46"/>
      <c r="AFS37" s="46"/>
      <c r="AFT37" s="46"/>
      <c r="AFU37" s="46"/>
      <c r="AFV37" s="46"/>
      <c r="AFW37" s="46"/>
      <c r="AFX37" s="46"/>
      <c r="AFY37" s="46"/>
      <c r="AFZ37" s="46"/>
      <c r="AGA37" s="46"/>
      <c r="AGB37" s="46"/>
      <c r="AGC37" s="46"/>
      <c r="AGD37" s="46"/>
      <c r="AGE37" s="46"/>
      <c r="AGF37" s="46"/>
      <c r="AGG37" s="46"/>
      <c r="AGH37" s="46"/>
      <c r="AGI37" s="46"/>
      <c r="AGJ37" s="46"/>
      <c r="AGK37" s="46"/>
      <c r="AGL37" s="46"/>
      <c r="AGM37" s="46"/>
      <c r="AGN37" s="46"/>
      <c r="AGO37" s="46"/>
      <c r="AGP37" s="46"/>
      <c r="AGQ37" s="46"/>
      <c r="AGR37" s="46"/>
      <c r="AGS37" s="46"/>
      <c r="AGT37" s="46"/>
      <c r="AGU37" s="46"/>
      <c r="AGV37" s="46"/>
      <c r="AGW37" s="46"/>
      <c r="AGX37" s="46"/>
      <c r="AGY37" s="46"/>
      <c r="AGZ37" s="46"/>
      <c r="AHA37" s="46"/>
      <c r="AHB37" s="46"/>
      <c r="AHC37" s="46"/>
      <c r="AHD37" s="46"/>
      <c r="AHE37" s="46"/>
      <c r="AHF37" s="46"/>
      <c r="AHG37" s="46"/>
      <c r="AHH37" s="46"/>
      <c r="AHI37" s="46"/>
      <c r="AHJ37" s="46"/>
      <c r="AHK37" s="46"/>
      <c r="AHL37" s="46"/>
      <c r="AHM37" s="46"/>
      <c r="AHN37" s="46"/>
      <c r="AHO37" s="46"/>
      <c r="AHP37" s="46"/>
      <c r="AHQ37" s="46"/>
      <c r="AHR37" s="46"/>
      <c r="AHS37" s="46"/>
      <c r="AHT37" s="46"/>
      <c r="AHU37" s="46"/>
      <c r="AHV37" s="46"/>
      <c r="AHW37" s="46"/>
      <c r="AHX37" s="46"/>
      <c r="AHY37" s="46"/>
      <c r="AHZ37" s="46"/>
      <c r="AIA37" s="46"/>
      <c r="AIB37" s="46"/>
      <c r="AIC37" s="46"/>
      <c r="AID37" s="46"/>
      <c r="AIE37" s="46"/>
      <c r="AIF37" s="46"/>
      <c r="AIG37" s="46"/>
      <c r="AIH37" s="46"/>
      <c r="AII37" s="46"/>
      <c r="AIJ37" s="46"/>
      <c r="AIK37" s="46"/>
      <c r="AIL37" s="46"/>
      <c r="AIM37" s="46"/>
      <c r="AIN37" s="46"/>
      <c r="AIO37" s="46"/>
      <c r="AIP37" s="46"/>
      <c r="AIQ37" s="46"/>
      <c r="AIR37" s="46"/>
      <c r="AIS37" s="46"/>
      <c r="AIT37" s="46"/>
      <c r="AIU37" s="46"/>
      <c r="AIV37" s="46"/>
      <c r="AIW37" s="46"/>
      <c r="AIX37" s="46"/>
      <c r="AIY37" s="46"/>
      <c r="AIZ37" s="46"/>
      <c r="AJA37" s="46"/>
      <c r="AJB37" s="46"/>
      <c r="AJC37" s="46"/>
      <c r="AJD37" s="46"/>
      <c r="AJE37" s="46"/>
      <c r="AJF37" s="46"/>
      <c r="AJG37" s="46"/>
      <c r="AJH37" s="46"/>
      <c r="AJI37" s="46"/>
      <c r="AJJ37" s="46"/>
      <c r="AJK37" s="46"/>
      <c r="AJL37" s="46"/>
      <c r="AJM37" s="46"/>
      <c r="AJN37" s="46"/>
      <c r="AJO37" s="46"/>
      <c r="AJP37" s="46"/>
      <c r="AJQ37" s="46"/>
      <c r="AJR37" s="46"/>
      <c r="AJS37" s="46"/>
      <c r="AJT37" s="46"/>
      <c r="AJU37" s="46"/>
      <c r="AJV37" s="46"/>
      <c r="AJW37" s="46"/>
      <c r="AJX37" s="46"/>
      <c r="AJY37" s="46"/>
      <c r="AJZ37" s="46"/>
      <c r="AKA37" s="46"/>
      <c r="AKB37" s="46"/>
      <c r="AKC37" s="46"/>
      <c r="AKD37" s="46"/>
      <c r="AKE37" s="46"/>
      <c r="AKF37" s="46"/>
      <c r="AKG37" s="46"/>
      <c r="AKH37" s="46"/>
      <c r="AKI37" s="46"/>
      <c r="AKJ37" s="46"/>
      <c r="AKK37" s="46"/>
      <c r="AKL37" s="46"/>
      <c r="AKM37" s="46"/>
      <c r="AKN37" s="46"/>
      <c r="AKO37" s="46"/>
      <c r="AKP37" s="46"/>
      <c r="AKQ37" s="46"/>
      <c r="AKR37" s="46"/>
      <c r="AKS37" s="46"/>
      <c r="AKT37" s="46"/>
      <c r="AKU37" s="46"/>
      <c r="AKV37" s="46"/>
      <c r="AKW37" s="46"/>
      <c r="AKX37" s="46"/>
      <c r="AKY37" s="46"/>
      <c r="AKZ37" s="46"/>
      <c r="ALA37" s="46"/>
      <c r="ALB37" s="46"/>
      <c r="ALC37" s="46"/>
      <c r="ALD37" s="46"/>
      <c r="ALE37" s="46"/>
      <c r="ALF37" s="46"/>
      <c r="ALG37" s="46"/>
      <c r="ALH37" s="46"/>
      <c r="ALI37" s="46"/>
      <c r="ALJ37" s="46"/>
      <c r="ALK37" s="46"/>
      <c r="ALL37" s="46"/>
      <c r="ALM37" s="46"/>
      <c r="ALN37" s="46"/>
      <c r="ALO37" s="46"/>
      <c r="ALP37" s="46"/>
      <c r="ALQ37" s="46"/>
      <c r="ALR37" s="46"/>
      <c r="ALS37" s="46"/>
      <c r="ALT37" s="46"/>
      <c r="ALU37" s="46"/>
      <c r="ALV37" s="46"/>
      <c r="ALW37" s="46"/>
      <c r="ALX37" s="46"/>
      <c r="ALY37" s="46"/>
      <c r="ALZ37" s="46"/>
      <c r="AMA37" s="46"/>
      <c r="AMB37" s="46"/>
      <c r="AMC37" s="46"/>
      <c r="AMD37" s="46"/>
      <c r="AME37" s="46"/>
      <c r="AMF37" s="46"/>
      <c r="AMG37" s="46"/>
      <c r="AMH37" s="46"/>
      <c r="AMI37" s="46"/>
      <c r="AMJ37" s="46"/>
    </row>
    <row r="38" spans="1:1024" s="46" customFormat="1" ht="15.75" customHeight="1">
      <c r="A38" s="7" t="s">
        <v>35</v>
      </c>
      <c r="B38" s="7"/>
      <c r="C38" s="7"/>
      <c r="D38" s="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row>
    <row r="39" spans="1:1024" s="46" customFormat="1">
      <c r="A39" s="52"/>
      <c r="B39" s="16"/>
      <c r="C39" s="16"/>
      <c r="D39" s="16"/>
      <c r="E39" s="16"/>
    </row>
    <row r="40" spans="1:1024" s="47" customFormat="1" ht="108" customHeight="1">
      <c r="A40" s="3" t="s">
        <v>36</v>
      </c>
      <c r="B40" s="3"/>
      <c r="C40" s="53"/>
      <c r="D40" s="16"/>
      <c r="E40" s="1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6"/>
      <c r="IY40" s="46"/>
      <c r="IZ40" s="46"/>
      <c r="JA40" s="46"/>
      <c r="JB40" s="46"/>
      <c r="JC40" s="46"/>
      <c r="JD40" s="46"/>
      <c r="JE40" s="46"/>
      <c r="JF40" s="46"/>
      <c r="JG40" s="46"/>
      <c r="JH40" s="46"/>
      <c r="JI40" s="46"/>
      <c r="JJ40" s="46"/>
      <c r="JK40" s="46"/>
      <c r="JL40" s="46"/>
      <c r="JM40" s="46"/>
      <c r="JN40" s="46"/>
      <c r="JO40" s="46"/>
      <c r="JP40" s="46"/>
      <c r="JQ40" s="46"/>
      <c r="JR40" s="46"/>
      <c r="JS40" s="46"/>
      <c r="JT40" s="46"/>
      <c r="JU40" s="46"/>
      <c r="JV40" s="46"/>
      <c r="JW40" s="46"/>
      <c r="JX40" s="46"/>
      <c r="JY40" s="46"/>
      <c r="JZ40" s="46"/>
      <c r="KA40" s="46"/>
      <c r="KB40" s="46"/>
      <c r="KC40" s="46"/>
      <c r="KD40" s="46"/>
      <c r="KE40" s="46"/>
      <c r="KF40" s="46"/>
      <c r="KG40" s="46"/>
      <c r="KH40" s="46"/>
      <c r="KI40" s="46"/>
      <c r="KJ40" s="46"/>
      <c r="KK40" s="46"/>
      <c r="KL40" s="46"/>
      <c r="KM40" s="46"/>
      <c r="KN40" s="46"/>
      <c r="KO40" s="46"/>
      <c r="KP40" s="46"/>
      <c r="KQ40" s="46"/>
      <c r="KR40" s="46"/>
      <c r="KS40" s="46"/>
      <c r="KT40" s="46"/>
      <c r="KU40" s="46"/>
      <c r="KV40" s="46"/>
      <c r="KW40" s="46"/>
      <c r="KX40" s="46"/>
      <c r="KY40" s="46"/>
      <c r="KZ40" s="46"/>
      <c r="LA40" s="46"/>
      <c r="LB40" s="46"/>
      <c r="LC40" s="46"/>
      <c r="LD40" s="46"/>
      <c r="LE40" s="46"/>
      <c r="LF40" s="46"/>
      <c r="LG40" s="46"/>
      <c r="LH40" s="46"/>
      <c r="LI40" s="46"/>
      <c r="LJ40" s="46"/>
      <c r="LK40" s="46"/>
      <c r="LL40" s="46"/>
      <c r="LM40" s="46"/>
      <c r="LN40" s="46"/>
      <c r="LO40" s="46"/>
      <c r="LP40" s="46"/>
      <c r="LQ40" s="46"/>
      <c r="LR40" s="46"/>
      <c r="LS40" s="46"/>
      <c r="LT40" s="46"/>
      <c r="LU40" s="46"/>
      <c r="LV40" s="46"/>
      <c r="LW40" s="46"/>
      <c r="LX40" s="46"/>
      <c r="LY40" s="46"/>
      <c r="LZ40" s="46"/>
      <c r="MA40" s="46"/>
      <c r="MB40" s="46"/>
      <c r="MC40" s="46"/>
      <c r="MD40" s="46"/>
      <c r="ME40" s="46"/>
      <c r="MF40" s="46"/>
      <c r="MG40" s="46"/>
      <c r="MH40" s="46"/>
      <c r="MI40" s="46"/>
      <c r="MJ40" s="46"/>
      <c r="MK40" s="46"/>
      <c r="ML40" s="46"/>
      <c r="MM40" s="46"/>
      <c r="MN40" s="46"/>
      <c r="MO40" s="46"/>
      <c r="MP40" s="46"/>
      <c r="MQ40" s="46"/>
      <c r="MR40" s="46"/>
      <c r="MS40" s="46"/>
      <c r="MT40" s="46"/>
      <c r="MU40" s="46"/>
      <c r="MV40" s="46"/>
      <c r="MW40" s="46"/>
      <c r="MX40" s="46"/>
      <c r="MY40" s="46"/>
      <c r="MZ40" s="46"/>
      <c r="NA40" s="46"/>
      <c r="NB40" s="46"/>
      <c r="NC40" s="46"/>
      <c r="ND40" s="46"/>
      <c r="NE40" s="46"/>
      <c r="NF40" s="46"/>
      <c r="NG40" s="46"/>
      <c r="NH40" s="46"/>
      <c r="NI40" s="46"/>
      <c r="NJ40" s="46"/>
      <c r="NK40" s="46"/>
      <c r="NL40" s="46"/>
      <c r="NM40" s="46"/>
      <c r="NN40" s="46"/>
      <c r="NO40" s="46"/>
      <c r="NP40" s="46"/>
      <c r="NQ40" s="46"/>
      <c r="NR40" s="46"/>
      <c r="NS40" s="46"/>
      <c r="NT40" s="46"/>
      <c r="NU40" s="46"/>
      <c r="NV40" s="46"/>
      <c r="NW40" s="46"/>
      <c r="NX40" s="46"/>
      <c r="NY40" s="46"/>
      <c r="NZ40" s="46"/>
      <c r="OA40" s="46"/>
      <c r="OB40" s="46"/>
      <c r="OC40" s="46"/>
      <c r="OD40" s="46"/>
      <c r="OE40" s="46"/>
      <c r="OF40" s="46"/>
      <c r="OG40" s="46"/>
      <c r="OH40" s="46"/>
      <c r="OI40" s="46"/>
      <c r="OJ40" s="46"/>
      <c r="OK40" s="46"/>
      <c r="OL40" s="46"/>
      <c r="OM40" s="46"/>
      <c r="ON40" s="46"/>
      <c r="OO40" s="46"/>
      <c r="OP40" s="46"/>
      <c r="OQ40" s="46"/>
      <c r="OR40" s="46"/>
      <c r="OS40" s="46"/>
      <c r="OT40" s="46"/>
      <c r="OU40" s="46"/>
      <c r="OV40" s="46"/>
      <c r="OW40" s="46"/>
      <c r="OX40" s="46"/>
      <c r="OY40" s="46"/>
      <c r="OZ40" s="46"/>
      <c r="PA40" s="46"/>
      <c r="PB40" s="46"/>
      <c r="PC40" s="46"/>
      <c r="PD40" s="46"/>
      <c r="PE40" s="46"/>
      <c r="PF40" s="46"/>
      <c r="PG40" s="46"/>
      <c r="PH40" s="46"/>
      <c r="PI40" s="46"/>
      <c r="PJ40" s="46"/>
      <c r="PK40" s="46"/>
      <c r="PL40" s="46"/>
      <c r="PM40" s="46"/>
      <c r="PN40" s="46"/>
      <c r="PO40" s="46"/>
      <c r="PP40" s="46"/>
      <c r="PQ40" s="46"/>
      <c r="PR40" s="46"/>
      <c r="PS40" s="46"/>
      <c r="PT40" s="46"/>
      <c r="PU40" s="46"/>
      <c r="PV40" s="46"/>
      <c r="PW40" s="46"/>
      <c r="PX40" s="46"/>
      <c r="PY40" s="46"/>
      <c r="PZ40" s="46"/>
      <c r="QA40" s="46"/>
      <c r="QB40" s="46"/>
      <c r="QC40" s="46"/>
      <c r="QD40" s="46"/>
      <c r="QE40" s="46"/>
      <c r="QF40" s="46"/>
      <c r="QG40" s="46"/>
      <c r="QH40" s="46"/>
      <c r="QI40" s="46"/>
      <c r="QJ40" s="46"/>
      <c r="QK40" s="46"/>
      <c r="QL40" s="46"/>
      <c r="QM40" s="46"/>
      <c r="QN40" s="46"/>
      <c r="QO40" s="46"/>
      <c r="QP40" s="46"/>
      <c r="QQ40" s="46"/>
      <c r="QR40" s="46"/>
      <c r="QS40" s="46"/>
      <c r="QT40" s="46"/>
      <c r="QU40" s="46"/>
      <c r="QV40" s="46"/>
      <c r="QW40" s="46"/>
      <c r="QX40" s="46"/>
      <c r="QY40" s="46"/>
      <c r="QZ40" s="46"/>
      <c r="RA40" s="46"/>
      <c r="RB40" s="46"/>
      <c r="RC40" s="46"/>
      <c r="RD40" s="46"/>
      <c r="RE40" s="46"/>
      <c r="RF40" s="46"/>
      <c r="RG40" s="46"/>
      <c r="RH40" s="46"/>
      <c r="RI40" s="46"/>
      <c r="RJ40" s="46"/>
      <c r="RK40" s="46"/>
      <c r="RL40" s="46"/>
      <c r="RM40" s="46"/>
      <c r="RN40" s="46"/>
      <c r="RO40" s="46"/>
      <c r="RP40" s="46"/>
      <c r="RQ40" s="46"/>
      <c r="RR40" s="46"/>
      <c r="RS40" s="46"/>
      <c r="RT40" s="46"/>
      <c r="RU40" s="46"/>
      <c r="RV40" s="46"/>
      <c r="RW40" s="46"/>
      <c r="RX40" s="46"/>
      <c r="RY40" s="46"/>
      <c r="RZ40" s="46"/>
      <c r="SA40" s="46"/>
      <c r="SB40" s="46"/>
      <c r="SC40" s="46"/>
      <c r="SD40" s="46"/>
      <c r="SE40" s="46"/>
      <c r="SF40" s="46"/>
      <c r="SG40" s="46"/>
      <c r="SH40" s="46"/>
      <c r="SI40" s="46"/>
      <c r="SJ40" s="46"/>
      <c r="SK40" s="46"/>
      <c r="SL40" s="46"/>
      <c r="SM40" s="46"/>
      <c r="SN40" s="46"/>
      <c r="SO40" s="46"/>
      <c r="SP40" s="46"/>
      <c r="SQ40" s="46"/>
      <c r="SR40" s="46"/>
      <c r="SS40" s="46"/>
      <c r="ST40" s="46"/>
      <c r="SU40" s="46"/>
      <c r="SV40" s="46"/>
      <c r="SW40" s="46"/>
      <c r="SX40" s="46"/>
      <c r="SY40" s="46"/>
      <c r="SZ40" s="46"/>
      <c r="TA40" s="46"/>
      <c r="TB40" s="46"/>
      <c r="TC40" s="46"/>
      <c r="TD40" s="46"/>
      <c r="TE40" s="46"/>
      <c r="TF40" s="46"/>
      <c r="TG40" s="46"/>
      <c r="TH40" s="46"/>
      <c r="TI40" s="46"/>
      <c r="TJ40" s="46"/>
      <c r="TK40" s="46"/>
      <c r="TL40" s="46"/>
      <c r="TM40" s="46"/>
      <c r="TN40" s="46"/>
      <c r="TO40" s="46"/>
      <c r="TP40" s="46"/>
      <c r="TQ40" s="46"/>
      <c r="TR40" s="46"/>
      <c r="TS40" s="46"/>
      <c r="TT40" s="46"/>
      <c r="TU40" s="46"/>
      <c r="TV40" s="46"/>
      <c r="TW40" s="46"/>
      <c r="TX40" s="46"/>
      <c r="TY40" s="46"/>
      <c r="TZ40" s="46"/>
      <c r="UA40" s="46"/>
      <c r="UB40" s="46"/>
      <c r="UC40" s="46"/>
      <c r="UD40" s="46"/>
      <c r="UE40" s="46"/>
      <c r="UF40" s="46"/>
      <c r="UG40" s="46"/>
      <c r="UH40" s="46"/>
      <c r="UI40" s="46"/>
      <c r="UJ40" s="46"/>
      <c r="UK40" s="46"/>
      <c r="UL40" s="46"/>
      <c r="UM40" s="46"/>
      <c r="UN40" s="46"/>
      <c r="UO40" s="46"/>
      <c r="UP40" s="46"/>
      <c r="UQ40" s="46"/>
      <c r="UR40" s="46"/>
      <c r="US40" s="46"/>
      <c r="UT40" s="46"/>
      <c r="UU40" s="46"/>
      <c r="UV40" s="46"/>
      <c r="UW40" s="46"/>
      <c r="UX40" s="46"/>
      <c r="UY40" s="46"/>
      <c r="UZ40" s="46"/>
      <c r="VA40" s="46"/>
      <c r="VB40" s="46"/>
      <c r="VC40" s="46"/>
      <c r="VD40" s="46"/>
      <c r="VE40" s="46"/>
      <c r="VF40" s="46"/>
      <c r="VG40" s="46"/>
      <c r="VH40" s="46"/>
      <c r="VI40" s="46"/>
      <c r="VJ40" s="46"/>
      <c r="VK40" s="46"/>
      <c r="VL40" s="46"/>
      <c r="VM40" s="46"/>
      <c r="VN40" s="46"/>
      <c r="VO40" s="46"/>
      <c r="VP40" s="46"/>
      <c r="VQ40" s="46"/>
      <c r="VR40" s="46"/>
      <c r="VS40" s="46"/>
      <c r="VT40" s="46"/>
      <c r="VU40" s="46"/>
      <c r="VV40" s="46"/>
      <c r="VW40" s="46"/>
      <c r="VX40" s="46"/>
      <c r="VY40" s="46"/>
      <c r="VZ40" s="46"/>
      <c r="WA40" s="46"/>
      <c r="WB40" s="46"/>
      <c r="WC40" s="46"/>
      <c r="WD40" s="46"/>
      <c r="WE40" s="46"/>
      <c r="WF40" s="46"/>
      <c r="WG40" s="46"/>
      <c r="WH40" s="46"/>
      <c r="WI40" s="46"/>
      <c r="WJ40" s="46"/>
      <c r="WK40" s="46"/>
      <c r="WL40" s="46"/>
      <c r="WM40" s="46"/>
      <c r="WN40" s="46"/>
      <c r="WO40" s="46"/>
      <c r="WP40" s="46"/>
      <c r="WQ40" s="46"/>
      <c r="WR40" s="46"/>
      <c r="WS40" s="46"/>
      <c r="WT40" s="46"/>
      <c r="WU40" s="46"/>
      <c r="WV40" s="46"/>
      <c r="WW40" s="46"/>
      <c r="WX40" s="46"/>
      <c r="WY40" s="46"/>
      <c r="WZ40" s="46"/>
      <c r="XA40" s="46"/>
      <c r="XB40" s="46"/>
      <c r="XC40" s="46"/>
      <c r="XD40" s="46"/>
      <c r="XE40" s="46"/>
      <c r="XF40" s="46"/>
      <c r="XG40" s="46"/>
      <c r="XH40" s="46"/>
      <c r="XI40" s="46"/>
      <c r="XJ40" s="46"/>
      <c r="XK40" s="46"/>
      <c r="XL40" s="46"/>
      <c r="XM40" s="46"/>
      <c r="XN40" s="46"/>
      <c r="XO40" s="46"/>
      <c r="XP40" s="46"/>
      <c r="XQ40" s="46"/>
      <c r="XR40" s="46"/>
      <c r="XS40" s="46"/>
      <c r="XT40" s="46"/>
      <c r="XU40" s="46"/>
      <c r="XV40" s="46"/>
      <c r="XW40" s="46"/>
      <c r="XX40" s="46"/>
      <c r="XY40" s="46"/>
      <c r="XZ40" s="46"/>
      <c r="YA40" s="46"/>
      <c r="YB40" s="46"/>
      <c r="YC40" s="46"/>
      <c r="YD40" s="46"/>
      <c r="YE40" s="46"/>
      <c r="YF40" s="46"/>
      <c r="YG40" s="46"/>
      <c r="YH40" s="46"/>
      <c r="YI40" s="46"/>
      <c r="YJ40" s="46"/>
      <c r="YK40" s="46"/>
      <c r="YL40" s="46"/>
      <c r="YM40" s="46"/>
      <c r="YN40" s="46"/>
      <c r="YO40" s="46"/>
      <c r="YP40" s="46"/>
      <c r="YQ40" s="46"/>
      <c r="YR40" s="46"/>
      <c r="YS40" s="46"/>
      <c r="YT40" s="46"/>
      <c r="YU40" s="46"/>
      <c r="YV40" s="46"/>
      <c r="YW40" s="46"/>
      <c r="YX40" s="46"/>
      <c r="YY40" s="46"/>
      <c r="YZ40" s="46"/>
      <c r="ZA40" s="46"/>
      <c r="ZB40" s="46"/>
      <c r="ZC40" s="46"/>
      <c r="ZD40" s="46"/>
      <c r="ZE40" s="46"/>
      <c r="ZF40" s="46"/>
      <c r="ZG40" s="46"/>
      <c r="ZH40" s="46"/>
      <c r="ZI40" s="46"/>
      <c r="ZJ40" s="46"/>
      <c r="ZK40" s="46"/>
      <c r="ZL40" s="46"/>
      <c r="ZM40" s="46"/>
      <c r="ZN40" s="46"/>
      <c r="ZO40" s="46"/>
      <c r="ZP40" s="46"/>
      <c r="ZQ40" s="46"/>
      <c r="ZR40" s="46"/>
      <c r="ZS40" s="46"/>
      <c r="ZT40" s="46"/>
      <c r="ZU40" s="46"/>
      <c r="ZV40" s="46"/>
      <c r="ZW40" s="46"/>
      <c r="ZX40" s="46"/>
      <c r="ZY40" s="46"/>
      <c r="ZZ40" s="46"/>
      <c r="AAA40" s="46"/>
      <c r="AAB40" s="46"/>
      <c r="AAC40" s="46"/>
      <c r="AAD40" s="46"/>
      <c r="AAE40" s="46"/>
      <c r="AAF40" s="46"/>
      <c r="AAG40" s="46"/>
      <c r="AAH40" s="46"/>
      <c r="AAI40" s="46"/>
      <c r="AAJ40" s="46"/>
      <c r="AAK40" s="46"/>
      <c r="AAL40" s="46"/>
      <c r="AAM40" s="46"/>
      <c r="AAN40" s="46"/>
      <c r="AAO40" s="46"/>
      <c r="AAP40" s="46"/>
      <c r="AAQ40" s="46"/>
      <c r="AAR40" s="46"/>
      <c r="AAS40" s="46"/>
      <c r="AAT40" s="46"/>
      <c r="AAU40" s="46"/>
      <c r="AAV40" s="46"/>
      <c r="AAW40" s="46"/>
      <c r="AAX40" s="46"/>
      <c r="AAY40" s="46"/>
      <c r="AAZ40" s="46"/>
      <c r="ABA40" s="46"/>
      <c r="ABB40" s="46"/>
      <c r="ABC40" s="46"/>
      <c r="ABD40" s="46"/>
      <c r="ABE40" s="46"/>
      <c r="ABF40" s="46"/>
      <c r="ABG40" s="46"/>
      <c r="ABH40" s="46"/>
      <c r="ABI40" s="46"/>
      <c r="ABJ40" s="46"/>
      <c r="ABK40" s="46"/>
      <c r="ABL40" s="46"/>
      <c r="ABM40" s="46"/>
      <c r="ABN40" s="46"/>
      <c r="ABO40" s="46"/>
      <c r="ABP40" s="46"/>
      <c r="ABQ40" s="46"/>
      <c r="ABR40" s="46"/>
      <c r="ABS40" s="46"/>
      <c r="ABT40" s="46"/>
      <c r="ABU40" s="46"/>
      <c r="ABV40" s="46"/>
      <c r="ABW40" s="46"/>
      <c r="ABX40" s="46"/>
      <c r="ABY40" s="46"/>
      <c r="ABZ40" s="46"/>
      <c r="ACA40" s="46"/>
      <c r="ACB40" s="46"/>
      <c r="ACC40" s="46"/>
      <c r="ACD40" s="46"/>
      <c r="ACE40" s="46"/>
      <c r="ACF40" s="46"/>
      <c r="ACG40" s="46"/>
      <c r="ACH40" s="46"/>
      <c r="ACI40" s="46"/>
      <c r="ACJ40" s="46"/>
      <c r="ACK40" s="46"/>
      <c r="ACL40" s="46"/>
      <c r="ACM40" s="46"/>
      <c r="ACN40" s="46"/>
      <c r="ACO40" s="46"/>
      <c r="ACP40" s="46"/>
      <c r="ACQ40" s="46"/>
      <c r="ACR40" s="46"/>
      <c r="ACS40" s="46"/>
      <c r="ACT40" s="46"/>
      <c r="ACU40" s="46"/>
      <c r="ACV40" s="46"/>
      <c r="ACW40" s="46"/>
      <c r="ACX40" s="46"/>
      <c r="ACY40" s="46"/>
      <c r="ACZ40" s="46"/>
      <c r="ADA40" s="46"/>
      <c r="ADB40" s="46"/>
      <c r="ADC40" s="46"/>
      <c r="ADD40" s="46"/>
      <c r="ADE40" s="46"/>
      <c r="ADF40" s="46"/>
      <c r="ADG40" s="46"/>
      <c r="ADH40" s="46"/>
      <c r="ADI40" s="46"/>
      <c r="ADJ40" s="46"/>
      <c r="ADK40" s="46"/>
      <c r="ADL40" s="46"/>
      <c r="ADM40" s="46"/>
      <c r="ADN40" s="46"/>
      <c r="ADO40" s="46"/>
      <c r="ADP40" s="46"/>
      <c r="ADQ40" s="46"/>
      <c r="ADR40" s="46"/>
      <c r="ADS40" s="46"/>
      <c r="ADT40" s="46"/>
      <c r="ADU40" s="46"/>
      <c r="ADV40" s="46"/>
      <c r="ADW40" s="46"/>
      <c r="ADX40" s="46"/>
      <c r="ADY40" s="46"/>
      <c r="ADZ40" s="46"/>
      <c r="AEA40" s="46"/>
      <c r="AEB40" s="46"/>
      <c r="AEC40" s="46"/>
      <c r="AED40" s="46"/>
      <c r="AEE40" s="46"/>
      <c r="AEF40" s="46"/>
      <c r="AEG40" s="46"/>
      <c r="AEH40" s="46"/>
      <c r="AEI40" s="46"/>
      <c r="AEJ40" s="46"/>
      <c r="AEK40" s="46"/>
      <c r="AEL40" s="46"/>
      <c r="AEM40" s="46"/>
      <c r="AEN40" s="46"/>
      <c r="AEO40" s="46"/>
      <c r="AEP40" s="46"/>
      <c r="AEQ40" s="46"/>
      <c r="AER40" s="46"/>
      <c r="AES40" s="46"/>
      <c r="AET40" s="46"/>
      <c r="AEU40" s="46"/>
      <c r="AEV40" s="46"/>
      <c r="AEW40" s="46"/>
      <c r="AEX40" s="46"/>
      <c r="AEY40" s="46"/>
      <c r="AEZ40" s="46"/>
      <c r="AFA40" s="46"/>
      <c r="AFB40" s="46"/>
      <c r="AFC40" s="46"/>
      <c r="AFD40" s="46"/>
      <c r="AFE40" s="46"/>
      <c r="AFF40" s="46"/>
      <c r="AFG40" s="46"/>
      <c r="AFH40" s="46"/>
      <c r="AFI40" s="46"/>
      <c r="AFJ40" s="46"/>
      <c r="AFK40" s="46"/>
      <c r="AFL40" s="46"/>
      <c r="AFM40" s="46"/>
      <c r="AFN40" s="46"/>
      <c r="AFO40" s="46"/>
      <c r="AFP40" s="46"/>
      <c r="AFQ40" s="46"/>
      <c r="AFR40" s="46"/>
      <c r="AFS40" s="46"/>
      <c r="AFT40" s="46"/>
      <c r="AFU40" s="46"/>
      <c r="AFV40" s="46"/>
      <c r="AFW40" s="46"/>
      <c r="AFX40" s="46"/>
      <c r="AFY40" s="46"/>
      <c r="AFZ40" s="46"/>
      <c r="AGA40" s="46"/>
      <c r="AGB40" s="46"/>
      <c r="AGC40" s="46"/>
      <c r="AGD40" s="46"/>
      <c r="AGE40" s="46"/>
      <c r="AGF40" s="46"/>
      <c r="AGG40" s="46"/>
      <c r="AGH40" s="46"/>
      <c r="AGI40" s="46"/>
      <c r="AGJ40" s="46"/>
      <c r="AGK40" s="46"/>
      <c r="AGL40" s="46"/>
      <c r="AGM40" s="46"/>
      <c r="AGN40" s="46"/>
      <c r="AGO40" s="46"/>
      <c r="AGP40" s="46"/>
      <c r="AGQ40" s="46"/>
      <c r="AGR40" s="46"/>
      <c r="AGS40" s="46"/>
      <c r="AGT40" s="46"/>
      <c r="AGU40" s="46"/>
      <c r="AGV40" s="46"/>
      <c r="AGW40" s="46"/>
      <c r="AGX40" s="46"/>
      <c r="AGY40" s="46"/>
      <c r="AGZ40" s="46"/>
      <c r="AHA40" s="46"/>
      <c r="AHB40" s="46"/>
      <c r="AHC40" s="46"/>
      <c r="AHD40" s="46"/>
      <c r="AHE40" s="46"/>
      <c r="AHF40" s="46"/>
      <c r="AHG40" s="46"/>
      <c r="AHH40" s="46"/>
      <c r="AHI40" s="46"/>
      <c r="AHJ40" s="46"/>
      <c r="AHK40" s="46"/>
      <c r="AHL40" s="46"/>
      <c r="AHM40" s="46"/>
      <c r="AHN40" s="46"/>
      <c r="AHO40" s="46"/>
      <c r="AHP40" s="46"/>
      <c r="AHQ40" s="46"/>
      <c r="AHR40" s="46"/>
      <c r="AHS40" s="46"/>
      <c r="AHT40" s="46"/>
      <c r="AHU40" s="46"/>
      <c r="AHV40" s="46"/>
      <c r="AHW40" s="46"/>
      <c r="AHX40" s="46"/>
      <c r="AHY40" s="46"/>
      <c r="AHZ40" s="46"/>
      <c r="AIA40" s="46"/>
      <c r="AIB40" s="46"/>
      <c r="AIC40" s="46"/>
      <c r="AID40" s="46"/>
      <c r="AIE40" s="46"/>
      <c r="AIF40" s="46"/>
      <c r="AIG40" s="46"/>
      <c r="AIH40" s="46"/>
      <c r="AII40" s="46"/>
      <c r="AIJ40" s="46"/>
      <c r="AIK40" s="46"/>
      <c r="AIL40" s="46"/>
      <c r="AIM40" s="46"/>
      <c r="AIN40" s="46"/>
      <c r="AIO40" s="46"/>
      <c r="AIP40" s="46"/>
      <c r="AIQ40" s="46"/>
      <c r="AIR40" s="46"/>
      <c r="AIS40" s="46"/>
      <c r="AIT40" s="46"/>
      <c r="AIU40" s="46"/>
      <c r="AIV40" s="46"/>
      <c r="AIW40" s="46"/>
      <c r="AIX40" s="46"/>
      <c r="AIY40" s="46"/>
      <c r="AIZ40" s="46"/>
      <c r="AJA40" s="46"/>
      <c r="AJB40" s="46"/>
      <c r="AJC40" s="46"/>
      <c r="AJD40" s="46"/>
      <c r="AJE40" s="46"/>
      <c r="AJF40" s="46"/>
      <c r="AJG40" s="46"/>
      <c r="AJH40" s="46"/>
      <c r="AJI40" s="46"/>
      <c r="AJJ40" s="46"/>
      <c r="AJK40" s="46"/>
      <c r="AJL40" s="46"/>
      <c r="AJM40" s="46"/>
      <c r="AJN40" s="46"/>
      <c r="AJO40" s="46"/>
      <c r="AJP40" s="46"/>
      <c r="AJQ40" s="46"/>
      <c r="AJR40" s="46"/>
      <c r="AJS40" s="46"/>
      <c r="AJT40" s="46"/>
      <c r="AJU40" s="46"/>
      <c r="AJV40" s="46"/>
      <c r="AJW40" s="46"/>
      <c r="AJX40" s="46"/>
      <c r="AJY40" s="46"/>
      <c r="AJZ40" s="46"/>
      <c r="AKA40" s="46"/>
      <c r="AKB40" s="46"/>
      <c r="AKC40" s="46"/>
      <c r="AKD40" s="46"/>
      <c r="AKE40" s="46"/>
      <c r="AKF40" s="46"/>
      <c r="AKG40" s="46"/>
      <c r="AKH40" s="46"/>
      <c r="AKI40" s="46"/>
      <c r="AKJ40" s="46"/>
      <c r="AKK40" s="46"/>
      <c r="AKL40" s="46"/>
      <c r="AKM40" s="46"/>
      <c r="AKN40" s="46"/>
      <c r="AKO40" s="46"/>
      <c r="AKP40" s="46"/>
      <c r="AKQ40" s="46"/>
      <c r="AKR40" s="46"/>
      <c r="AKS40" s="46"/>
      <c r="AKT40" s="46"/>
      <c r="AKU40" s="46"/>
      <c r="AKV40" s="46"/>
      <c r="AKW40" s="46"/>
      <c r="AKX40" s="46"/>
      <c r="AKY40" s="46"/>
      <c r="AKZ40" s="46"/>
      <c r="ALA40" s="46"/>
      <c r="ALB40" s="46"/>
      <c r="ALC40" s="46"/>
      <c r="ALD40" s="46"/>
      <c r="ALE40" s="46"/>
      <c r="ALF40" s="46"/>
      <c r="ALG40" s="46"/>
      <c r="ALH40" s="46"/>
      <c r="ALI40" s="46"/>
      <c r="ALJ40" s="46"/>
      <c r="ALK40" s="46"/>
      <c r="ALL40" s="46"/>
      <c r="ALM40" s="46"/>
      <c r="ALN40" s="46"/>
      <c r="ALO40" s="46"/>
      <c r="ALP40" s="46"/>
      <c r="ALQ40" s="46"/>
      <c r="ALR40" s="46"/>
      <c r="ALS40" s="46"/>
      <c r="ALT40" s="46"/>
      <c r="ALU40" s="46"/>
      <c r="ALV40" s="46"/>
      <c r="ALW40" s="46"/>
      <c r="ALX40" s="46"/>
      <c r="ALY40" s="46"/>
      <c r="ALZ40" s="46"/>
      <c r="AMA40" s="46"/>
      <c r="AMB40" s="46"/>
      <c r="AMC40" s="46"/>
      <c r="AMD40" s="46"/>
      <c r="AME40" s="46"/>
      <c r="AMF40" s="46"/>
      <c r="AMG40" s="46"/>
      <c r="AMH40" s="46"/>
      <c r="AMI40" s="46"/>
      <c r="AMJ40" s="46"/>
    </row>
    <row r="41" spans="1:1024" s="46" customFormat="1" ht="78" customHeight="1">
      <c r="A41" s="3" t="s">
        <v>37</v>
      </c>
      <c r="B41" s="3"/>
      <c r="C41" s="54"/>
      <c r="D41" s="16"/>
      <c r="E41" s="16"/>
    </row>
    <row r="42" spans="1:1024" s="46" customFormat="1" ht="189.75" customHeight="1">
      <c r="A42" s="3" t="s">
        <v>38</v>
      </c>
      <c r="B42" s="3"/>
      <c r="C42" s="54"/>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55"/>
    </row>
    <row r="43" spans="1:1024" s="46" customFormat="1" ht="12.75" hidden="1" customHeight="1">
      <c r="A43" s="3" t="s">
        <v>39</v>
      </c>
      <c r="B43" s="3"/>
      <c r="C43" s="3"/>
      <c r="D43" s="16"/>
      <c r="E43" s="16"/>
    </row>
    <row r="44" spans="1:1024" s="46" customFormat="1" ht="18.75" customHeight="1">
      <c r="A44" s="56" t="s">
        <v>40</v>
      </c>
      <c r="B44" s="16"/>
      <c r="C44" s="16"/>
      <c r="D44" s="16"/>
      <c r="E44" s="16"/>
    </row>
    <row r="45" spans="1:1024" s="46" customFormat="1" ht="130.5" customHeight="1">
      <c r="A45" s="1" t="s">
        <v>41</v>
      </c>
      <c r="B45" s="1"/>
      <c r="C45" s="16"/>
      <c r="D45" s="57"/>
      <c r="E45" s="57"/>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c r="IX45" s="51"/>
      <c r="IY45" s="51"/>
      <c r="IZ45" s="51"/>
      <c r="JA45" s="51"/>
      <c r="JB45" s="51"/>
      <c r="JC45" s="51"/>
      <c r="JD45" s="51"/>
      <c r="JE45" s="51"/>
      <c r="JF45" s="51"/>
      <c r="JG45" s="51"/>
      <c r="JH45" s="51"/>
      <c r="JI45" s="51"/>
      <c r="JJ45" s="51"/>
      <c r="JK45" s="51"/>
      <c r="JL45" s="51"/>
      <c r="JM45" s="51"/>
      <c r="JN45" s="51"/>
      <c r="JO45" s="51"/>
      <c r="JP45" s="51"/>
      <c r="JQ45" s="51"/>
      <c r="JR45" s="51"/>
      <c r="JS45" s="51"/>
      <c r="JT45" s="51"/>
      <c r="JU45" s="51"/>
      <c r="JV45" s="51"/>
      <c r="JW45" s="51"/>
      <c r="JX45" s="51"/>
      <c r="JY45" s="51"/>
      <c r="JZ45" s="51"/>
      <c r="KA45" s="51"/>
      <c r="KB45" s="51"/>
      <c r="KC45" s="51"/>
      <c r="KD45" s="51"/>
      <c r="KE45" s="51"/>
      <c r="KF45" s="51"/>
      <c r="KG45" s="51"/>
      <c r="KH45" s="51"/>
      <c r="KI45" s="51"/>
      <c r="KJ45" s="51"/>
      <c r="KK45" s="51"/>
      <c r="KL45" s="51"/>
      <c r="KM45" s="51"/>
      <c r="KN45" s="51"/>
      <c r="KO45" s="51"/>
      <c r="KP45" s="51"/>
      <c r="KQ45" s="51"/>
      <c r="KR45" s="51"/>
      <c r="KS45" s="51"/>
      <c r="KT45" s="51"/>
      <c r="KU45" s="51"/>
      <c r="KV45" s="51"/>
      <c r="KW45" s="51"/>
      <c r="KX45" s="51"/>
      <c r="KY45" s="51"/>
      <c r="KZ45" s="51"/>
      <c r="LA45" s="51"/>
      <c r="LB45" s="51"/>
      <c r="LC45" s="51"/>
      <c r="LD45" s="51"/>
      <c r="LE45" s="51"/>
      <c r="LF45" s="51"/>
      <c r="LG45" s="51"/>
      <c r="LH45" s="51"/>
      <c r="LI45" s="51"/>
      <c r="LJ45" s="51"/>
      <c r="LK45" s="51"/>
      <c r="LL45" s="51"/>
      <c r="LM45" s="51"/>
      <c r="LN45" s="51"/>
      <c r="LO45" s="51"/>
      <c r="LP45" s="51"/>
      <c r="LQ45" s="51"/>
      <c r="LR45" s="51"/>
      <c r="LS45" s="51"/>
      <c r="LT45" s="51"/>
      <c r="LU45" s="51"/>
      <c r="LV45" s="51"/>
      <c r="LW45" s="51"/>
      <c r="LX45" s="51"/>
      <c r="LY45" s="51"/>
      <c r="LZ45" s="51"/>
      <c r="MA45" s="51"/>
      <c r="MB45" s="51"/>
      <c r="MC45" s="51"/>
      <c r="MD45" s="51"/>
      <c r="ME45" s="51"/>
      <c r="MF45" s="51"/>
      <c r="MG45" s="51"/>
      <c r="MH45" s="51"/>
      <c r="MI45" s="51"/>
      <c r="MJ45" s="51"/>
      <c r="MK45" s="51"/>
      <c r="ML45" s="51"/>
      <c r="MM45" s="51"/>
      <c r="MN45" s="51"/>
      <c r="MO45" s="51"/>
      <c r="MP45" s="51"/>
      <c r="MQ45" s="51"/>
      <c r="MR45" s="51"/>
      <c r="MS45" s="51"/>
      <c r="MT45" s="51"/>
      <c r="MU45" s="51"/>
      <c r="MV45" s="51"/>
      <c r="MW45" s="51"/>
      <c r="MX45" s="51"/>
      <c r="MY45" s="51"/>
      <c r="MZ45" s="51"/>
      <c r="NA45" s="51"/>
      <c r="NB45" s="51"/>
      <c r="NC45" s="51"/>
      <c r="ND45" s="51"/>
      <c r="NE45" s="51"/>
      <c r="NF45" s="51"/>
      <c r="NG45" s="51"/>
      <c r="NH45" s="51"/>
      <c r="NI45" s="51"/>
      <c r="NJ45" s="51"/>
      <c r="NK45" s="51"/>
      <c r="NL45" s="51"/>
      <c r="NM45" s="51"/>
      <c r="NN45" s="51"/>
      <c r="NO45" s="51"/>
      <c r="NP45" s="51"/>
      <c r="NQ45" s="51"/>
      <c r="NR45" s="51"/>
      <c r="NS45" s="51"/>
      <c r="NT45" s="51"/>
      <c r="NU45" s="51"/>
      <c r="NV45" s="51"/>
      <c r="NW45" s="51"/>
      <c r="NX45" s="51"/>
      <c r="NY45" s="51"/>
      <c r="NZ45" s="51"/>
      <c r="OA45" s="51"/>
      <c r="OB45" s="51"/>
      <c r="OC45" s="51"/>
      <c r="OD45" s="51"/>
      <c r="OE45" s="51"/>
      <c r="OF45" s="51"/>
      <c r="OG45" s="51"/>
      <c r="OH45" s="51"/>
      <c r="OI45" s="51"/>
      <c r="OJ45" s="51"/>
      <c r="OK45" s="51"/>
      <c r="OL45" s="51"/>
      <c r="OM45" s="51"/>
      <c r="ON45" s="51"/>
      <c r="OO45" s="51"/>
      <c r="OP45" s="51"/>
      <c r="OQ45" s="51"/>
      <c r="OR45" s="51"/>
      <c r="OS45" s="51"/>
      <c r="OT45" s="51"/>
      <c r="OU45" s="51"/>
      <c r="OV45" s="51"/>
      <c r="OW45" s="51"/>
      <c r="OX45" s="51"/>
      <c r="OY45" s="51"/>
      <c r="OZ45" s="51"/>
      <c r="PA45" s="51"/>
      <c r="PB45" s="51"/>
      <c r="PC45" s="51"/>
      <c r="PD45" s="51"/>
      <c r="PE45" s="51"/>
      <c r="PF45" s="51"/>
      <c r="PG45" s="51"/>
      <c r="PH45" s="51"/>
      <c r="PI45" s="51"/>
      <c r="PJ45" s="51"/>
      <c r="PK45" s="51"/>
      <c r="PL45" s="51"/>
      <c r="PM45" s="51"/>
      <c r="PN45" s="51"/>
      <c r="PO45" s="51"/>
      <c r="PP45" s="51"/>
      <c r="PQ45" s="51"/>
      <c r="PR45" s="51"/>
      <c r="PS45" s="51"/>
      <c r="PT45" s="51"/>
      <c r="PU45" s="51"/>
      <c r="PV45" s="51"/>
      <c r="PW45" s="51"/>
      <c r="PX45" s="51"/>
      <c r="PY45" s="51"/>
      <c r="PZ45" s="51"/>
      <c r="QA45" s="51"/>
      <c r="QB45" s="51"/>
      <c r="QC45" s="51"/>
      <c r="QD45" s="51"/>
      <c r="QE45" s="51"/>
      <c r="QF45" s="51"/>
      <c r="QG45" s="51"/>
      <c r="QH45" s="51"/>
      <c r="QI45" s="51"/>
      <c r="QJ45" s="51"/>
      <c r="QK45" s="51"/>
      <c r="QL45" s="51"/>
      <c r="QM45" s="51"/>
      <c r="QN45" s="51"/>
      <c r="QO45" s="51"/>
      <c r="QP45" s="51"/>
      <c r="QQ45" s="51"/>
      <c r="QR45" s="51"/>
      <c r="QS45" s="51"/>
      <c r="QT45" s="51"/>
      <c r="QU45" s="51"/>
      <c r="QV45" s="51"/>
      <c r="QW45" s="51"/>
      <c r="QX45" s="51"/>
      <c r="QY45" s="51"/>
      <c r="QZ45" s="51"/>
      <c r="RA45" s="51"/>
      <c r="RB45" s="51"/>
      <c r="RC45" s="51"/>
      <c r="RD45" s="51"/>
      <c r="RE45" s="51"/>
      <c r="RF45" s="51"/>
      <c r="RG45" s="51"/>
      <c r="RH45" s="51"/>
      <c r="RI45" s="51"/>
      <c r="RJ45" s="51"/>
      <c r="RK45" s="51"/>
      <c r="RL45" s="51"/>
      <c r="RM45" s="51"/>
      <c r="RN45" s="51"/>
      <c r="RO45" s="51"/>
      <c r="RP45" s="51"/>
      <c r="RQ45" s="51"/>
      <c r="RR45" s="51"/>
      <c r="RS45" s="51"/>
      <c r="RT45" s="51"/>
      <c r="RU45" s="51"/>
      <c r="RV45" s="51"/>
      <c r="RW45" s="51"/>
      <c r="RX45" s="51"/>
      <c r="RY45" s="51"/>
      <c r="RZ45" s="51"/>
      <c r="SA45" s="51"/>
      <c r="SB45" s="51"/>
      <c r="SC45" s="51"/>
      <c r="SD45" s="51"/>
      <c r="SE45" s="51"/>
      <c r="SF45" s="51"/>
      <c r="SG45" s="51"/>
      <c r="SH45" s="51"/>
      <c r="SI45" s="51"/>
      <c r="SJ45" s="51"/>
      <c r="SK45" s="51"/>
      <c r="SL45" s="51"/>
      <c r="SM45" s="51"/>
      <c r="SN45" s="51"/>
      <c r="SO45" s="51"/>
      <c r="SP45" s="51"/>
      <c r="SQ45" s="51"/>
      <c r="SR45" s="51"/>
      <c r="SS45" s="51"/>
      <c r="ST45" s="51"/>
      <c r="SU45" s="51"/>
      <c r="SV45" s="51"/>
      <c r="SW45" s="51"/>
      <c r="SX45" s="51"/>
      <c r="SY45" s="51"/>
      <c r="SZ45" s="51"/>
      <c r="TA45" s="51"/>
      <c r="TB45" s="51"/>
      <c r="TC45" s="51"/>
      <c r="TD45" s="51"/>
      <c r="TE45" s="51"/>
      <c r="TF45" s="51"/>
      <c r="TG45" s="51"/>
      <c r="TH45" s="51"/>
      <c r="TI45" s="51"/>
      <c r="TJ45" s="51"/>
      <c r="TK45" s="51"/>
      <c r="TL45" s="51"/>
      <c r="TM45" s="51"/>
      <c r="TN45" s="51"/>
      <c r="TO45" s="51"/>
      <c r="TP45" s="51"/>
      <c r="TQ45" s="51"/>
      <c r="TR45" s="51"/>
      <c r="TS45" s="51"/>
      <c r="TT45" s="51"/>
      <c r="TU45" s="51"/>
      <c r="TV45" s="51"/>
      <c r="TW45" s="51"/>
      <c r="TX45" s="51"/>
      <c r="TY45" s="51"/>
      <c r="TZ45" s="51"/>
      <c r="UA45" s="51"/>
      <c r="UB45" s="51"/>
      <c r="UC45" s="51"/>
      <c r="UD45" s="51"/>
      <c r="UE45" s="51"/>
      <c r="UF45" s="51"/>
      <c r="UG45" s="51"/>
      <c r="UH45" s="51"/>
      <c r="UI45" s="51"/>
      <c r="UJ45" s="51"/>
      <c r="UK45" s="51"/>
      <c r="UL45" s="51"/>
      <c r="UM45" s="51"/>
      <c r="UN45" s="51"/>
      <c r="UO45" s="51"/>
      <c r="UP45" s="51"/>
      <c r="UQ45" s="51"/>
      <c r="UR45" s="51"/>
      <c r="US45" s="51"/>
      <c r="UT45" s="51"/>
      <c r="UU45" s="51"/>
      <c r="UV45" s="51"/>
      <c r="UW45" s="51"/>
      <c r="UX45" s="51"/>
      <c r="UY45" s="51"/>
      <c r="UZ45" s="51"/>
      <c r="VA45" s="51"/>
      <c r="VB45" s="51"/>
      <c r="VC45" s="51"/>
      <c r="VD45" s="51"/>
      <c r="VE45" s="51"/>
      <c r="VF45" s="51"/>
      <c r="VG45" s="51"/>
      <c r="VH45" s="51"/>
      <c r="VI45" s="51"/>
      <c r="VJ45" s="51"/>
      <c r="VK45" s="51"/>
      <c r="VL45" s="51"/>
      <c r="VM45" s="51"/>
      <c r="VN45" s="51"/>
      <c r="VO45" s="51"/>
      <c r="VP45" s="51"/>
      <c r="VQ45" s="51"/>
      <c r="VR45" s="51"/>
      <c r="VS45" s="51"/>
      <c r="VT45" s="51"/>
      <c r="VU45" s="51"/>
      <c r="VV45" s="51"/>
      <c r="VW45" s="51"/>
      <c r="VX45" s="51"/>
      <c r="VY45" s="51"/>
      <c r="VZ45" s="51"/>
      <c r="WA45" s="51"/>
      <c r="WB45" s="51"/>
      <c r="WC45" s="51"/>
      <c r="WD45" s="51"/>
      <c r="WE45" s="51"/>
      <c r="WF45" s="51"/>
      <c r="WG45" s="51"/>
      <c r="WH45" s="51"/>
      <c r="WI45" s="51"/>
      <c r="WJ45" s="51"/>
      <c r="WK45" s="51"/>
      <c r="WL45" s="51"/>
      <c r="WM45" s="51"/>
      <c r="WN45" s="51"/>
      <c r="WO45" s="51"/>
      <c r="WP45" s="51"/>
      <c r="WQ45" s="51"/>
      <c r="WR45" s="51"/>
      <c r="WS45" s="51"/>
      <c r="WT45" s="51"/>
      <c r="WU45" s="51"/>
      <c r="WV45" s="51"/>
      <c r="WW45" s="51"/>
      <c r="WX45" s="51"/>
      <c r="WY45" s="51"/>
      <c r="WZ45" s="51"/>
      <c r="XA45" s="51"/>
      <c r="XB45" s="51"/>
      <c r="XC45" s="51"/>
      <c r="XD45" s="51"/>
      <c r="XE45" s="51"/>
      <c r="XF45" s="51"/>
      <c r="XG45" s="51"/>
      <c r="XH45" s="51"/>
      <c r="XI45" s="51"/>
      <c r="XJ45" s="51"/>
      <c r="XK45" s="51"/>
      <c r="XL45" s="51"/>
      <c r="XM45" s="51"/>
      <c r="XN45" s="51"/>
      <c r="XO45" s="51"/>
      <c r="XP45" s="51"/>
      <c r="XQ45" s="51"/>
      <c r="XR45" s="51"/>
      <c r="XS45" s="51"/>
      <c r="XT45" s="51"/>
      <c r="XU45" s="51"/>
      <c r="XV45" s="51"/>
      <c r="XW45" s="51"/>
      <c r="XX45" s="51"/>
      <c r="XY45" s="51"/>
      <c r="XZ45" s="51"/>
      <c r="YA45" s="51"/>
      <c r="YB45" s="51"/>
      <c r="YC45" s="51"/>
      <c r="YD45" s="51"/>
      <c r="YE45" s="51"/>
      <c r="YF45" s="51"/>
      <c r="YG45" s="51"/>
      <c r="YH45" s="51"/>
      <c r="YI45" s="51"/>
      <c r="YJ45" s="51"/>
      <c r="YK45" s="51"/>
      <c r="YL45" s="51"/>
      <c r="YM45" s="51"/>
      <c r="YN45" s="51"/>
      <c r="YO45" s="51"/>
      <c r="YP45" s="51"/>
      <c r="YQ45" s="51"/>
      <c r="YR45" s="51"/>
      <c r="YS45" s="51"/>
      <c r="YT45" s="51"/>
      <c r="YU45" s="51"/>
      <c r="YV45" s="51"/>
      <c r="YW45" s="51"/>
      <c r="YX45" s="51"/>
      <c r="YY45" s="51"/>
      <c r="YZ45" s="51"/>
      <c r="ZA45" s="51"/>
      <c r="ZB45" s="51"/>
      <c r="ZC45" s="51"/>
      <c r="ZD45" s="51"/>
      <c r="ZE45" s="51"/>
      <c r="ZF45" s="51"/>
      <c r="ZG45" s="51"/>
      <c r="ZH45" s="51"/>
      <c r="ZI45" s="51"/>
      <c r="ZJ45" s="51"/>
      <c r="ZK45" s="51"/>
      <c r="ZL45" s="51"/>
      <c r="ZM45" s="51"/>
      <c r="ZN45" s="51"/>
      <c r="ZO45" s="51"/>
      <c r="ZP45" s="51"/>
      <c r="ZQ45" s="51"/>
      <c r="ZR45" s="51"/>
      <c r="ZS45" s="51"/>
      <c r="ZT45" s="51"/>
      <c r="ZU45" s="51"/>
      <c r="ZV45" s="51"/>
      <c r="ZW45" s="51"/>
      <c r="ZX45" s="51"/>
      <c r="ZY45" s="51"/>
      <c r="ZZ45" s="51"/>
      <c r="AAA45" s="51"/>
      <c r="AAB45" s="51"/>
      <c r="AAC45" s="51"/>
      <c r="AAD45" s="51"/>
      <c r="AAE45" s="51"/>
      <c r="AAF45" s="51"/>
      <c r="AAG45" s="51"/>
      <c r="AAH45" s="51"/>
      <c r="AAI45" s="51"/>
      <c r="AAJ45" s="51"/>
      <c r="AAK45" s="51"/>
      <c r="AAL45" s="51"/>
      <c r="AAM45" s="51"/>
      <c r="AAN45" s="51"/>
      <c r="AAO45" s="51"/>
      <c r="AAP45" s="51"/>
      <c r="AAQ45" s="51"/>
      <c r="AAR45" s="51"/>
      <c r="AAS45" s="51"/>
      <c r="AAT45" s="51"/>
      <c r="AAU45" s="51"/>
      <c r="AAV45" s="51"/>
      <c r="AAW45" s="51"/>
      <c r="AAX45" s="51"/>
      <c r="AAY45" s="51"/>
      <c r="AAZ45" s="51"/>
      <c r="ABA45" s="51"/>
      <c r="ABB45" s="51"/>
      <c r="ABC45" s="51"/>
      <c r="ABD45" s="51"/>
      <c r="ABE45" s="51"/>
      <c r="ABF45" s="51"/>
      <c r="ABG45" s="51"/>
      <c r="ABH45" s="51"/>
      <c r="ABI45" s="51"/>
      <c r="ABJ45" s="51"/>
      <c r="ABK45" s="51"/>
      <c r="ABL45" s="51"/>
      <c r="ABM45" s="51"/>
      <c r="ABN45" s="51"/>
      <c r="ABO45" s="51"/>
      <c r="ABP45" s="51"/>
      <c r="ABQ45" s="51"/>
      <c r="ABR45" s="51"/>
      <c r="ABS45" s="51"/>
      <c r="ABT45" s="51"/>
      <c r="ABU45" s="51"/>
      <c r="ABV45" s="51"/>
      <c r="ABW45" s="51"/>
      <c r="ABX45" s="51"/>
      <c r="ABY45" s="51"/>
      <c r="ABZ45" s="51"/>
      <c r="ACA45" s="51"/>
      <c r="ACB45" s="51"/>
      <c r="ACC45" s="51"/>
      <c r="ACD45" s="51"/>
      <c r="ACE45" s="51"/>
      <c r="ACF45" s="51"/>
      <c r="ACG45" s="51"/>
      <c r="ACH45" s="51"/>
      <c r="ACI45" s="51"/>
      <c r="ACJ45" s="51"/>
      <c r="ACK45" s="51"/>
      <c r="ACL45" s="51"/>
      <c r="ACM45" s="51"/>
      <c r="ACN45" s="51"/>
      <c r="ACO45" s="51"/>
      <c r="ACP45" s="51"/>
      <c r="ACQ45" s="51"/>
      <c r="ACR45" s="51"/>
      <c r="ACS45" s="51"/>
      <c r="ACT45" s="51"/>
      <c r="ACU45" s="51"/>
      <c r="ACV45" s="51"/>
      <c r="ACW45" s="51"/>
      <c r="ACX45" s="51"/>
      <c r="ACY45" s="51"/>
      <c r="ACZ45" s="51"/>
      <c r="ADA45" s="51"/>
      <c r="ADB45" s="51"/>
      <c r="ADC45" s="51"/>
      <c r="ADD45" s="51"/>
      <c r="ADE45" s="51"/>
      <c r="ADF45" s="51"/>
      <c r="ADG45" s="51"/>
      <c r="ADH45" s="51"/>
      <c r="ADI45" s="51"/>
      <c r="ADJ45" s="51"/>
      <c r="ADK45" s="51"/>
      <c r="ADL45" s="51"/>
      <c r="ADM45" s="51"/>
      <c r="ADN45" s="51"/>
      <c r="ADO45" s="51"/>
      <c r="ADP45" s="51"/>
      <c r="ADQ45" s="51"/>
      <c r="ADR45" s="51"/>
      <c r="ADS45" s="51"/>
      <c r="ADT45" s="51"/>
      <c r="ADU45" s="51"/>
      <c r="ADV45" s="51"/>
      <c r="ADW45" s="51"/>
      <c r="ADX45" s="51"/>
      <c r="ADY45" s="51"/>
      <c r="ADZ45" s="51"/>
      <c r="AEA45" s="51"/>
      <c r="AEB45" s="51"/>
      <c r="AEC45" s="51"/>
      <c r="AED45" s="51"/>
      <c r="AEE45" s="51"/>
      <c r="AEF45" s="51"/>
      <c r="AEG45" s="51"/>
      <c r="AEH45" s="51"/>
      <c r="AEI45" s="51"/>
      <c r="AEJ45" s="51"/>
      <c r="AEK45" s="51"/>
      <c r="AEL45" s="51"/>
      <c r="AEM45" s="51"/>
      <c r="AEN45" s="51"/>
      <c r="AEO45" s="51"/>
      <c r="AEP45" s="51"/>
      <c r="AEQ45" s="51"/>
      <c r="AER45" s="51"/>
      <c r="AES45" s="51"/>
      <c r="AET45" s="51"/>
      <c r="AEU45" s="51"/>
      <c r="AEV45" s="51"/>
      <c r="AEW45" s="51"/>
      <c r="AEX45" s="51"/>
      <c r="AEY45" s="51"/>
      <c r="AEZ45" s="51"/>
      <c r="AFA45" s="51"/>
      <c r="AFB45" s="51"/>
      <c r="AFC45" s="51"/>
      <c r="AFD45" s="51"/>
      <c r="AFE45" s="51"/>
      <c r="AFF45" s="51"/>
      <c r="AFG45" s="51"/>
      <c r="AFH45" s="51"/>
      <c r="AFI45" s="51"/>
      <c r="AFJ45" s="51"/>
      <c r="AFK45" s="51"/>
      <c r="AFL45" s="51"/>
      <c r="AFM45" s="51"/>
      <c r="AFN45" s="51"/>
      <c r="AFO45" s="51"/>
      <c r="AFP45" s="51"/>
      <c r="AFQ45" s="51"/>
      <c r="AFR45" s="51"/>
      <c r="AFS45" s="51"/>
      <c r="AFT45" s="51"/>
      <c r="AFU45" s="51"/>
      <c r="AFV45" s="51"/>
      <c r="AFW45" s="51"/>
      <c r="AFX45" s="51"/>
      <c r="AFY45" s="51"/>
      <c r="AFZ45" s="51"/>
      <c r="AGA45" s="51"/>
      <c r="AGB45" s="51"/>
      <c r="AGC45" s="51"/>
      <c r="AGD45" s="51"/>
      <c r="AGE45" s="51"/>
      <c r="AGF45" s="51"/>
      <c r="AGG45" s="51"/>
      <c r="AGH45" s="51"/>
      <c r="AGI45" s="51"/>
      <c r="AGJ45" s="51"/>
      <c r="AGK45" s="51"/>
      <c r="AGL45" s="51"/>
      <c r="AGM45" s="51"/>
      <c r="AGN45" s="51"/>
      <c r="AGO45" s="51"/>
      <c r="AGP45" s="51"/>
      <c r="AGQ45" s="51"/>
      <c r="AGR45" s="51"/>
      <c r="AGS45" s="51"/>
      <c r="AGT45" s="51"/>
      <c r="AGU45" s="51"/>
      <c r="AGV45" s="51"/>
      <c r="AGW45" s="51"/>
      <c r="AGX45" s="51"/>
      <c r="AGY45" s="51"/>
      <c r="AGZ45" s="51"/>
      <c r="AHA45" s="51"/>
      <c r="AHB45" s="51"/>
      <c r="AHC45" s="51"/>
      <c r="AHD45" s="51"/>
      <c r="AHE45" s="51"/>
      <c r="AHF45" s="51"/>
      <c r="AHG45" s="51"/>
      <c r="AHH45" s="51"/>
      <c r="AHI45" s="51"/>
      <c r="AHJ45" s="51"/>
      <c r="AHK45" s="51"/>
      <c r="AHL45" s="51"/>
      <c r="AHM45" s="51"/>
      <c r="AHN45" s="51"/>
      <c r="AHO45" s="51"/>
      <c r="AHP45" s="51"/>
      <c r="AHQ45" s="51"/>
      <c r="AHR45" s="51"/>
      <c r="AHS45" s="51"/>
      <c r="AHT45" s="51"/>
      <c r="AHU45" s="51"/>
      <c r="AHV45" s="51"/>
      <c r="AHW45" s="51"/>
      <c r="AHX45" s="51"/>
      <c r="AHY45" s="51"/>
      <c r="AHZ45" s="51"/>
      <c r="AIA45" s="51"/>
      <c r="AIB45" s="51"/>
      <c r="AIC45" s="51"/>
      <c r="AID45" s="51"/>
      <c r="AIE45" s="51"/>
      <c r="AIF45" s="51"/>
      <c r="AIG45" s="51"/>
      <c r="AIH45" s="51"/>
      <c r="AII45" s="51"/>
      <c r="AIJ45" s="51"/>
      <c r="AIK45" s="51"/>
      <c r="AIL45" s="51"/>
      <c r="AIM45" s="51"/>
      <c r="AIN45" s="51"/>
      <c r="AIO45" s="51"/>
      <c r="AIP45" s="51"/>
      <c r="AIQ45" s="51"/>
      <c r="AIR45" s="51"/>
      <c r="AIS45" s="51"/>
      <c r="AIT45" s="51"/>
      <c r="AIU45" s="51"/>
      <c r="AIV45" s="51"/>
      <c r="AIW45" s="51"/>
      <c r="AIX45" s="51"/>
      <c r="AIY45" s="51"/>
      <c r="AIZ45" s="51"/>
      <c r="AJA45" s="51"/>
      <c r="AJB45" s="51"/>
      <c r="AJC45" s="51"/>
      <c r="AJD45" s="51"/>
      <c r="AJE45" s="51"/>
      <c r="AJF45" s="51"/>
      <c r="AJG45" s="51"/>
      <c r="AJH45" s="51"/>
      <c r="AJI45" s="51"/>
      <c r="AJJ45" s="51"/>
      <c r="AJK45" s="51"/>
      <c r="AJL45" s="51"/>
      <c r="AJM45" s="51"/>
      <c r="AJN45" s="51"/>
      <c r="AJO45" s="51"/>
      <c r="AJP45" s="51"/>
      <c r="AJQ45" s="51"/>
      <c r="AJR45" s="51"/>
      <c r="AJS45" s="51"/>
      <c r="AJT45" s="51"/>
      <c r="AJU45" s="51"/>
      <c r="AJV45" s="51"/>
      <c r="AJW45" s="51"/>
      <c r="AJX45" s="51"/>
      <c r="AJY45" s="51"/>
      <c r="AJZ45" s="51"/>
      <c r="AKA45" s="51"/>
      <c r="AKB45" s="51"/>
      <c r="AKC45" s="51"/>
      <c r="AKD45" s="51"/>
      <c r="AKE45" s="51"/>
      <c r="AKF45" s="51"/>
      <c r="AKG45" s="51"/>
      <c r="AKH45" s="51"/>
      <c r="AKI45" s="51"/>
      <c r="AKJ45" s="51"/>
      <c r="AKK45" s="51"/>
      <c r="AKL45" s="51"/>
      <c r="AKM45" s="51"/>
      <c r="AKN45" s="51"/>
      <c r="AKO45" s="51"/>
      <c r="AKP45" s="51"/>
      <c r="AKQ45" s="51"/>
      <c r="AKR45" s="51"/>
      <c r="AKS45" s="51"/>
      <c r="AKT45" s="51"/>
      <c r="AKU45" s="51"/>
      <c r="AKV45" s="51"/>
      <c r="AKW45" s="51"/>
      <c r="AKX45" s="51"/>
      <c r="AKY45" s="51"/>
      <c r="AKZ45" s="51"/>
      <c r="ALA45" s="51"/>
      <c r="ALB45" s="51"/>
      <c r="ALC45" s="51"/>
      <c r="ALD45" s="51"/>
      <c r="ALE45" s="51"/>
      <c r="ALF45" s="51"/>
      <c r="ALG45" s="51"/>
      <c r="ALH45" s="51"/>
      <c r="ALI45" s="51"/>
      <c r="ALJ45" s="51"/>
      <c r="ALK45" s="51"/>
      <c r="ALL45" s="51"/>
      <c r="ALM45" s="51"/>
      <c r="ALN45" s="51"/>
      <c r="ALO45" s="51"/>
      <c r="ALP45" s="51"/>
      <c r="ALQ45" s="51"/>
      <c r="ALR45" s="51"/>
      <c r="ALS45" s="51"/>
      <c r="ALT45" s="51"/>
      <c r="ALU45" s="51"/>
      <c r="ALV45" s="51"/>
      <c r="ALW45" s="51"/>
      <c r="ALX45" s="51"/>
      <c r="ALY45" s="51"/>
      <c r="ALZ45" s="51"/>
      <c r="AMA45" s="51"/>
      <c r="AMB45" s="51"/>
      <c r="AMC45" s="51"/>
      <c r="AMD45" s="51"/>
      <c r="AME45" s="51"/>
      <c r="AMF45" s="51"/>
      <c r="AMG45" s="51"/>
      <c r="AMH45" s="51"/>
      <c r="AMI45" s="51"/>
      <c r="AMJ45" s="51"/>
    </row>
    <row r="46" spans="1:1024" s="46" customFormat="1" ht="17.25" customHeight="1">
      <c r="A46" s="34"/>
      <c r="B46" s="34"/>
      <c r="C46" s="34"/>
      <c r="D46" s="34"/>
      <c r="E46" s="34"/>
      <c r="F46" s="50"/>
      <c r="G46" s="50"/>
      <c r="H46" s="50"/>
      <c r="I46" s="50"/>
      <c r="J46" s="50"/>
      <c r="K46" s="50"/>
      <c r="L46" s="50"/>
      <c r="M46" s="50"/>
      <c r="N46" s="50"/>
      <c r="O46" s="50"/>
      <c r="P46" s="50"/>
    </row>
    <row r="47" spans="1:1024" s="46" customFormat="1" ht="80.25" hidden="1" customHeight="1">
      <c r="A47" s="272"/>
      <c r="B47" s="272"/>
      <c r="C47" s="272"/>
      <c r="D47" s="272"/>
      <c r="E47" s="34"/>
      <c r="F47" s="50"/>
      <c r="G47" s="50"/>
      <c r="H47" s="50"/>
      <c r="I47" s="50"/>
      <c r="J47" s="50"/>
      <c r="K47" s="50"/>
      <c r="L47" s="50"/>
      <c r="M47" s="50"/>
      <c r="N47" s="50"/>
      <c r="O47" s="50"/>
      <c r="P47" s="50"/>
    </row>
    <row r="48" spans="1:1024" s="46" customFormat="1" ht="15.75" customHeight="1">
      <c r="A48" s="7" t="s">
        <v>42</v>
      </c>
      <c r="B48" s="7"/>
      <c r="C48" s="7"/>
      <c r="D48" s="7"/>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row>
    <row r="49" spans="1:1024" s="58" customFormat="1">
      <c r="A49" s="48"/>
      <c r="B49" s="48"/>
      <c r="C49" s="48"/>
      <c r="D49" s="48"/>
      <c r="E49" s="48"/>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c r="IW49" s="43"/>
      <c r="IX49" s="43"/>
      <c r="IY49" s="43"/>
      <c r="IZ49" s="43"/>
      <c r="JA49" s="43"/>
      <c r="JB49" s="43"/>
      <c r="JC49" s="43"/>
      <c r="JD49" s="43"/>
      <c r="JE49" s="43"/>
      <c r="JF49" s="43"/>
      <c r="JG49" s="43"/>
      <c r="JH49" s="43"/>
      <c r="JI49" s="43"/>
      <c r="JJ49" s="43"/>
      <c r="JK49" s="43"/>
      <c r="JL49" s="43"/>
      <c r="JM49" s="43"/>
      <c r="JN49" s="43"/>
      <c r="JO49" s="43"/>
      <c r="JP49" s="43"/>
      <c r="JQ49" s="43"/>
      <c r="JR49" s="43"/>
      <c r="JS49" s="43"/>
      <c r="JT49" s="43"/>
      <c r="JU49" s="43"/>
      <c r="JV49" s="43"/>
      <c r="JW49" s="43"/>
      <c r="JX49" s="43"/>
      <c r="JY49" s="43"/>
      <c r="JZ49" s="43"/>
      <c r="KA49" s="43"/>
      <c r="KB49" s="43"/>
      <c r="KC49" s="43"/>
      <c r="KD49" s="43"/>
      <c r="KE49" s="43"/>
      <c r="KF49" s="43"/>
      <c r="KG49" s="43"/>
      <c r="KH49" s="43"/>
      <c r="KI49" s="43"/>
      <c r="KJ49" s="43"/>
      <c r="KK49" s="43"/>
      <c r="KL49" s="43"/>
      <c r="KM49" s="43"/>
      <c r="KN49" s="43"/>
      <c r="KO49" s="43"/>
      <c r="KP49" s="43"/>
      <c r="KQ49" s="43"/>
      <c r="KR49" s="43"/>
      <c r="KS49" s="43"/>
      <c r="KT49" s="43"/>
      <c r="KU49" s="43"/>
      <c r="KV49" s="43"/>
      <c r="KW49" s="43"/>
      <c r="KX49" s="43"/>
      <c r="KY49" s="43"/>
      <c r="KZ49" s="43"/>
      <c r="LA49" s="43"/>
      <c r="LB49" s="43"/>
      <c r="LC49" s="43"/>
      <c r="LD49" s="43"/>
      <c r="LE49" s="43"/>
      <c r="LF49" s="43"/>
      <c r="LG49" s="43"/>
      <c r="LH49" s="43"/>
      <c r="LI49" s="43"/>
      <c r="LJ49" s="43"/>
      <c r="LK49" s="43"/>
      <c r="LL49" s="43"/>
      <c r="LM49" s="43"/>
      <c r="LN49" s="43"/>
      <c r="LO49" s="43"/>
      <c r="LP49" s="43"/>
      <c r="LQ49" s="43"/>
      <c r="LR49" s="43"/>
      <c r="LS49" s="43"/>
      <c r="LT49" s="43"/>
      <c r="LU49" s="43"/>
      <c r="LV49" s="43"/>
      <c r="LW49" s="43"/>
      <c r="LX49" s="43"/>
      <c r="LY49" s="43"/>
      <c r="LZ49" s="43"/>
      <c r="MA49" s="43"/>
      <c r="MB49" s="43"/>
      <c r="MC49" s="43"/>
      <c r="MD49" s="43"/>
      <c r="ME49" s="43"/>
      <c r="MF49" s="43"/>
      <c r="MG49" s="43"/>
      <c r="MH49" s="43"/>
      <c r="MI49" s="43"/>
      <c r="MJ49" s="43"/>
      <c r="MK49" s="43"/>
      <c r="ML49" s="43"/>
      <c r="MM49" s="43"/>
      <c r="MN49" s="43"/>
      <c r="MO49" s="43"/>
      <c r="MP49" s="43"/>
      <c r="MQ49" s="43"/>
      <c r="MR49" s="43"/>
      <c r="MS49" s="43"/>
      <c r="MT49" s="43"/>
      <c r="MU49" s="43"/>
      <c r="MV49" s="43"/>
      <c r="MW49" s="43"/>
      <c r="MX49" s="43"/>
      <c r="MY49" s="43"/>
      <c r="MZ49" s="43"/>
      <c r="NA49" s="43"/>
      <c r="NB49" s="43"/>
      <c r="NC49" s="43"/>
      <c r="ND49" s="43"/>
      <c r="NE49" s="43"/>
      <c r="NF49" s="43"/>
      <c r="NG49" s="43"/>
      <c r="NH49" s="43"/>
      <c r="NI49" s="43"/>
      <c r="NJ49" s="43"/>
      <c r="NK49" s="43"/>
      <c r="NL49" s="43"/>
      <c r="NM49" s="43"/>
      <c r="NN49" s="43"/>
      <c r="NO49" s="43"/>
      <c r="NP49" s="43"/>
      <c r="NQ49" s="43"/>
      <c r="NR49" s="43"/>
      <c r="NS49" s="43"/>
      <c r="NT49" s="43"/>
      <c r="NU49" s="43"/>
      <c r="NV49" s="43"/>
      <c r="NW49" s="43"/>
      <c r="NX49" s="43"/>
      <c r="NY49" s="43"/>
      <c r="NZ49" s="43"/>
      <c r="OA49" s="43"/>
      <c r="OB49" s="43"/>
      <c r="OC49" s="43"/>
      <c r="OD49" s="43"/>
      <c r="OE49" s="43"/>
      <c r="OF49" s="43"/>
      <c r="OG49" s="43"/>
      <c r="OH49" s="43"/>
      <c r="OI49" s="43"/>
      <c r="OJ49" s="43"/>
      <c r="OK49" s="43"/>
      <c r="OL49" s="43"/>
      <c r="OM49" s="43"/>
      <c r="ON49" s="43"/>
      <c r="OO49" s="43"/>
      <c r="OP49" s="43"/>
      <c r="OQ49" s="43"/>
      <c r="OR49" s="43"/>
      <c r="OS49" s="43"/>
      <c r="OT49" s="43"/>
      <c r="OU49" s="43"/>
      <c r="OV49" s="43"/>
      <c r="OW49" s="43"/>
      <c r="OX49" s="43"/>
      <c r="OY49" s="43"/>
      <c r="OZ49" s="43"/>
      <c r="PA49" s="43"/>
      <c r="PB49" s="43"/>
      <c r="PC49" s="43"/>
      <c r="PD49" s="43"/>
      <c r="PE49" s="43"/>
      <c r="PF49" s="43"/>
      <c r="PG49" s="43"/>
      <c r="PH49" s="43"/>
      <c r="PI49" s="43"/>
      <c r="PJ49" s="43"/>
      <c r="PK49" s="43"/>
      <c r="PL49" s="43"/>
      <c r="PM49" s="43"/>
      <c r="PN49" s="43"/>
      <c r="PO49" s="43"/>
      <c r="PP49" s="43"/>
      <c r="PQ49" s="43"/>
      <c r="PR49" s="43"/>
      <c r="PS49" s="43"/>
      <c r="PT49" s="43"/>
      <c r="PU49" s="43"/>
      <c r="PV49" s="43"/>
      <c r="PW49" s="43"/>
      <c r="PX49" s="43"/>
      <c r="PY49" s="43"/>
      <c r="PZ49" s="43"/>
      <c r="QA49" s="43"/>
      <c r="QB49" s="43"/>
      <c r="QC49" s="43"/>
      <c r="QD49" s="43"/>
      <c r="QE49" s="43"/>
      <c r="QF49" s="43"/>
      <c r="QG49" s="43"/>
      <c r="QH49" s="43"/>
      <c r="QI49" s="43"/>
      <c r="QJ49" s="43"/>
      <c r="QK49" s="43"/>
      <c r="QL49" s="43"/>
      <c r="QM49" s="43"/>
      <c r="QN49" s="43"/>
      <c r="QO49" s="43"/>
      <c r="QP49" s="43"/>
      <c r="QQ49" s="43"/>
      <c r="QR49" s="43"/>
      <c r="QS49" s="43"/>
      <c r="QT49" s="43"/>
      <c r="QU49" s="43"/>
      <c r="QV49" s="43"/>
      <c r="QW49" s="43"/>
      <c r="QX49" s="43"/>
      <c r="QY49" s="43"/>
      <c r="QZ49" s="43"/>
      <c r="RA49" s="43"/>
      <c r="RB49" s="43"/>
      <c r="RC49" s="43"/>
      <c r="RD49" s="43"/>
      <c r="RE49" s="43"/>
      <c r="RF49" s="43"/>
      <c r="RG49" s="43"/>
      <c r="RH49" s="43"/>
      <c r="RI49" s="43"/>
      <c r="RJ49" s="43"/>
      <c r="RK49" s="43"/>
      <c r="RL49" s="43"/>
      <c r="RM49" s="43"/>
      <c r="RN49" s="43"/>
      <c r="RO49" s="43"/>
      <c r="RP49" s="43"/>
      <c r="RQ49" s="43"/>
      <c r="RR49" s="43"/>
      <c r="RS49" s="43"/>
      <c r="RT49" s="43"/>
      <c r="RU49" s="43"/>
      <c r="RV49" s="43"/>
      <c r="RW49" s="43"/>
      <c r="RX49" s="43"/>
      <c r="RY49" s="43"/>
      <c r="RZ49" s="43"/>
      <c r="SA49" s="43"/>
      <c r="SB49" s="43"/>
      <c r="SC49" s="43"/>
      <c r="SD49" s="43"/>
      <c r="SE49" s="43"/>
      <c r="SF49" s="43"/>
      <c r="SG49" s="43"/>
      <c r="SH49" s="43"/>
      <c r="SI49" s="43"/>
      <c r="SJ49" s="43"/>
      <c r="SK49" s="43"/>
      <c r="SL49" s="43"/>
      <c r="SM49" s="43"/>
      <c r="SN49" s="43"/>
      <c r="SO49" s="43"/>
      <c r="SP49" s="43"/>
      <c r="SQ49" s="43"/>
      <c r="SR49" s="43"/>
      <c r="SS49" s="43"/>
      <c r="ST49" s="43"/>
      <c r="SU49" s="43"/>
      <c r="SV49" s="43"/>
      <c r="SW49" s="43"/>
      <c r="SX49" s="43"/>
      <c r="SY49" s="43"/>
      <c r="SZ49" s="43"/>
      <c r="TA49" s="43"/>
      <c r="TB49" s="43"/>
      <c r="TC49" s="43"/>
      <c r="TD49" s="43"/>
      <c r="TE49" s="43"/>
      <c r="TF49" s="43"/>
      <c r="TG49" s="43"/>
      <c r="TH49" s="43"/>
      <c r="TI49" s="43"/>
      <c r="TJ49" s="43"/>
      <c r="TK49" s="43"/>
      <c r="TL49" s="43"/>
      <c r="TM49" s="43"/>
      <c r="TN49" s="43"/>
      <c r="TO49" s="43"/>
      <c r="TP49" s="43"/>
      <c r="TQ49" s="43"/>
      <c r="TR49" s="43"/>
      <c r="TS49" s="43"/>
      <c r="TT49" s="43"/>
      <c r="TU49" s="43"/>
      <c r="TV49" s="43"/>
      <c r="TW49" s="43"/>
      <c r="TX49" s="43"/>
      <c r="TY49" s="43"/>
      <c r="TZ49" s="43"/>
      <c r="UA49" s="43"/>
      <c r="UB49" s="43"/>
      <c r="UC49" s="43"/>
      <c r="UD49" s="43"/>
      <c r="UE49" s="43"/>
      <c r="UF49" s="43"/>
      <c r="UG49" s="43"/>
      <c r="UH49" s="43"/>
      <c r="UI49" s="43"/>
      <c r="UJ49" s="43"/>
      <c r="UK49" s="43"/>
      <c r="UL49" s="43"/>
      <c r="UM49" s="43"/>
      <c r="UN49" s="43"/>
      <c r="UO49" s="43"/>
      <c r="UP49" s="43"/>
      <c r="UQ49" s="43"/>
      <c r="UR49" s="43"/>
      <c r="US49" s="43"/>
      <c r="UT49" s="43"/>
      <c r="UU49" s="43"/>
      <c r="UV49" s="43"/>
      <c r="UW49" s="43"/>
      <c r="UX49" s="43"/>
      <c r="UY49" s="43"/>
      <c r="UZ49" s="43"/>
      <c r="VA49" s="43"/>
      <c r="VB49" s="43"/>
      <c r="VC49" s="43"/>
      <c r="VD49" s="43"/>
      <c r="VE49" s="43"/>
      <c r="VF49" s="43"/>
      <c r="VG49" s="43"/>
      <c r="VH49" s="43"/>
      <c r="VI49" s="43"/>
      <c r="VJ49" s="43"/>
      <c r="VK49" s="43"/>
      <c r="VL49" s="43"/>
      <c r="VM49" s="43"/>
      <c r="VN49" s="43"/>
      <c r="VO49" s="43"/>
      <c r="VP49" s="43"/>
      <c r="VQ49" s="43"/>
      <c r="VR49" s="43"/>
      <c r="VS49" s="43"/>
      <c r="VT49" s="43"/>
      <c r="VU49" s="43"/>
      <c r="VV49" s="43"/>
      <c r="VW49" s="43"/>
      <c r="VX49" s="43"/>
      <c r="VY49" s="43"/>
      <c r="VZ49" s="43"/>
      <c r="WA49" s="43"/>
      <c r="WB49" s="43"/>
      <c r="WC49" s="43"/>
      <c r="WD49" s="43"/>
      <c r="WE49" s="43"/>
      <c r="WF49" s="43"/>
      <c r="WG49" s="43"/>
      <c r="WH49" s="43"/>
      <c r="WI49" s="43"/>
      <c r="WJ49" s="43"/>
      <c r="WK49" s="43"/>
      <c r="WL49" s="43"/>
      <c r="WM49" s="43"/>
      <c r="WN49" s="43"/>
      <c r="WO49" s="43"/>
      <c r="WP49" s="43"/>
      <c r="WQ49" s="43"/>
      <c r="WR49" s="43"/>
      <c r="WS49" s="43"/>
      <c r="WT49" s="43"/>
      <c r="WU49" s="43"/>
      <c r="WV49" s="43"/>
      <c r="WW49" s="43"/>
      <c r="WX49" s="43"/>
      <c r="WY49" s="43"/>
      <c r="WZ49" s="43"/>
      <c r="XA49" s="43"/>
      <c r="XB49" s="43"/>
      <c r="XC49" s="43"/>
      <c r="XD49" s="43"/>
      <c r="XE49" s="43"/>
      <c r="XF49" s="43"/>
      <c r="XG49" s="43"/>
      <c r="XH49" s="43"/>
      <c r="XI49" s="43"/>
      <c r="XJ49" s="43"/>
      <c r="XK49" s="43"/>
      <c r="XL49" s="43"/>
      <c r="XM49" s="43"/>
      <c r="XN49" s="43"/>
      <c r="XO49" s="43"/>
      <c r="XP49" s="43"/>
      <c r="XQ49" s="43"/>
      <c r="XR49" s="43"/>
      <c r="XS49" s="43"/>
      <c r="XT49" s="43"/>
      <c r="XU49" s="43"/>
      <c r="XV49" s="43"/>
      <c r="XW49" s="43"/>
      <c r="XX49" s="43"/>
      <c r="XY49" s="43"/>
      <c r="XZ49" s="43"/>
      <c r="YA49" s="43"/>
      <c r="YB49" s="43"/>
      <c r="YC49" s="43"/>
      <c r="YD49" s="43"/>
      <c r="YE49" s="43"/>
      <c r="YF49" s="43"/>
      <c r="YG49" s="43"/>
      <c r="YH49" s="43"/>
      <c r="YI49" s="43"/>
      <c r="YJ49" s="43"/>
      <c r="YK49" s="43"/>
      <c r="YL49" s="43"/>
      <c r="YM49" s="43"/>
      <c r="YN49" s="43"/>
      <c r="YO49" s="43"/>
      <c r="YP49" s="43"/>
      <c r="YQ49" s="43"/>
      <c r="YR49" s="43"/>
      <c r="YS49" s="43"/>
      <c r="YT49" s="43"/>
      <c r="YU49" s="43"/>
      <c r="YV49" s="43"/>
      <c r="YW49" s="43"/>
      <c r="YX49" s="43"/>
      <c r="YY49" s="43"/>
      <c r="YZ49" s="43"/>
      <c r="ZA49" s="43"/>
      <c r="ZB49" s="43"/>
      <c r="ZC49" s="43"/>
      <c r="ZD49" s="43"/>
      <c r="ZE49" s="43"/>
      <c r="ZF49" s="43"/>
      <c r="ZG49" s="43"/>
      <c r="ZH49" s="43"/>
      <c r="ZI49" s="43"/>
      <c r="ZJ49" s="43"/>
      <c r="ZK49" s="43"/>
      <c r="ZL49" s="43"/>
      <c r="ZM49" s="43"/>
      <c r="ZN49" s="43"/>
      <c r="ZO49" s="43"/>
      <c r="ZP49" s="43"/>
      <c r="ZQ49" s="43"/>
      <c r="ZR49" s="43"/>
      <c r="ZS49" s="43"/>
      <c r="ZT49" s="43"/>
      <c r="ZU49" s="43"/>
      <c r="ZV49" s="43"/>
      <c r="ZW49" s="43"/>
      <c r="ZX49" s="43"/>
      <c r="ZY49" s="43"/>
      <c r="ZZ49" s="43"/>
      <c r="AAA49" s="43"/>
      <c r="AAB49" s="43"/>
      <c r="AAC49" s="43"/>
      <c r="AAD49" s="43"/>
      <c r="AAE49" s="43"/>
      <c r="AAF49" s="43"/>
      <c r="AAG49" s="43"/>
      <c r="AAH49" s="43"/>
      <c r="AAI49" s="43"/>
      <c r="AAJ49" s="43"/>
      <c r="AAK49" s="43"/>
      <c r="AAL49" s="43"/>
      <c r="AAM49" s="43"/>
      <c r="AAN49" s="43"/>
      <c r="AAO49" s="43"/>
      <c r="AAP49" s="43"/>
      <c r="AAQ49" s="43"/>
      <c r="AAR49" s="43"/>
      <c r="AAS49" s="43"/>
      <c r="AAT49" s="43"/>
      <c r="AAU49" s="43"/>
      <c r="AAV49" s="43"/>
      <c r="AAW49" s="43"/>
      <c r="AAX49" s="43"/>
      <c r="AAY49" s="43"/>
      <c r="AAZ49" s="43"/>
      <c r="ABA49" s="43"/>
      <c r="ABB49" s="43"/>
      <c r="ABC49" s="43"/>
      <c r="ABD49" s="43"/>
      <c r="ABE49" s="43"/>
      <c r="ABF49" s="43"/>
      <c r="ABG49" s="43"/>
      <c r="ABH49" s="43"/>
      <c r="ABI49" s="43"/>
      <c r="ABJ49" s="43"/>
      <c r="ABK49" s="43"/>
      <c r="ABL49" s="43"/>
      <c r="ABM49" s="43"/>
      <c r="ABN49" s="43"/>
      <c r="ABO49" s="43"/>
      <c r="ABP49" s="43"/>
      <c r="ABQ49" s="43"/>
      <c r="ABR49" s="43"/>
      <c r="ABS49" s="43"/>
      <c r="ABT49" s="43"/>
      <c r="ABU49" s="43"/>
      <c r="ABV49" s="43"/>
      <c r="ABW49" s="43"/>
      <c r="ABX49" s="43"/>
      <c r="ABY49" s="43"/>
      <c r="ABZ49" s="43"/>
      <c r="ACA49" s="43"/>
      <c r="ACB49" s="43"/>
      <c r="ACC49" s="43"/>
      <c r="ACD49" s="43"/>
      <c r="ACE49" s="43"/>
      <c r="ACF49" s="43"/>
      <c r="ACG49" s="43"/>
      <c r="ACH49" s="43"/>
      <c r="ACI49" s="43"/>
      <c r="ACJ49" s="43"/>
      <c r="ACK49" s="43"/>
      <c r="ACL49" s="43"/>
      <c r="ACM49" s="43"/>
      <c r="ACN49" s="43"/>
      <c r="ACO49" s="43"/>
      <c r="ACP49" s="43"/>
      <c r="ACQ49" s="43"/>
      <c r="ACR49" s="43"/>
      <c r="ACS49" s="43"/>
      <c r="ACT49" s="43"/>
      <c r="ACU49" s="43"/>
      <c r="ACV49" s="43"/>
      <c r="ACW49" s="43"/>
      <c r="ACX49" s="43"/>
      <c r="ACY49" s="43"/>
      <c r="ACZ49" s="43"/>
      <c r="ADA49" s="43"/>
      <c r="ADB49" s="43"/>
      <c r="ADC49" s="43"/>
      <c r="ADD49" s="43"/>
      <c r="ADE49" s="43"/>
      <c r="ADF49" s="43"/>
      <c r="ADG49" s="43"/>
      <c r="ADH49" s="43"/>
      <c r="ADI49" s="43"/>
      <c r="ADJ49" s="43"/>
      <c r="ADK49" s="43"/>
      <c r="ADL49" s="43"/>
      <c r="ADM49" s="43"/>
      <c r="ADN49" s="43"/>
      <c r="ADO49" s="43"/>
      <c r="ADP49" s="43"/>
      <c r="ADQ49" s="43"/>
      <c r="ADR49" s="43"/>
      <c r="ADS49" s="43"/>
      <c r="ADT49" s="43"/>
      <c r="ADU49" s="43"/>
      <c r="ADV49" s="43"/>
      <c r="ADW49" s="43"/>
      <c r="ADX49" s="43"/>
      <c r="ADY49" s="43"/>
      <c r="ADZ49" s="43"/>
      <c r="AEA49" s="43"/>
      <c r="AEB49" s="43"/>
      <c r="AEC49" s="43"/>
      <c r="AED49" s="43"/>
      <c r="AEE49" s="43"/>
      <c r="AEF49" s="43"/>
      <c r="AEG49" s="43"/>
      <c r="AEH49" s="43"/>
      <c r="AEI49" s="43"/>
      <c r="AEJ49" s="43"/>
      <c r="AEK49" s="43"/>
      <c r="AEL49" s="43"/>
      <c r="AEM49" s="43"/>
      <c r="AEN49" s="43"/>
      <c r="AEO49" s="43"/>
      <c r="AEP49" s="43"/>
      <c r="AEQ49" s="43"/>
      <c r="AER49" s="43"/>
      <c r="AES49" s="43"/>
      <c r="AET49" s="43"/>
      <c r="AEU49" s="43"/>
      <c r="AEV49" s="43"/>
      <c r="AEW49" s="43"/>
      <c r="AEX49" s="43"/>
      <c r="AEY49" s="43"/>
      <c r="AEZ49" s="43"/>
      <c r="AFA49" s="43"/>
      <c r="AFB49" s="43"/>
      <c r="AFC49" s="43"/>
      <c r="AFD49" s="43"/>
      <c r="AFE49" s="43"/>
      <c r="AFF49" s="43"/>
      <c r="AFG49" s="43"/>
      <c r="AFH49" s="43"/>
      <c r="AFI49" s="43"/>
      <c r="AFJ49" s="43"/>
      <c r="AFK49" s="43"/>
      <c r="AFL49" s="43"/>
      <c r="AFM49" s="43"/>
      <c r="AFN49" s="43"/>
      <c r="AFO49" s="43"/>
      <c r="AFP49" s="43"/>
      <c r="AFQ49" s="43"/>
      <c r="AFR49" s="43"/>
      <c r="AFS49" s="43"/>
      <c r="AFT49" s="43"/>
      <c r="AFU49" s="43"/>
      <c r="AFV49" s="43"/>
      <c r="AFW49" s="43"/>
      <c r="AFX49" s="43"/>
      <c r="AFY49" s="43"/>
      <c r="AFZ49" s="43"/>
      <c r="AGA49" s="43"/>
      <c r="AGB49" s="43"/>
      <c r="AGC49" s="43"/>
      <c r="AGD49" s="43"/>
      <c r="AGE49" s="43"/>
      <c r="AGF49" s="43"/>
      <c r="AGG49" s="43"/>
      <c r="AGH49" s="43"/>
      <c r="AGI49" s="43"/>
      <c r="AGJ49" s="43"/>
      <c r="AGK49" s="43"/>
      <c r="AGL49" s="43"/>
      <c r="AGM49" s="43"/>
      <c r="AGN49" s="43"/>
      <c r="AGO49" s="43"/>
      <c r="AGP49" s="43"/>
      <c r="AGQ49" s="43"/>
      <c r="AGR49" s="43"/>
      <c r="AGS49" s="43"/>
      <c r="AGT49" s="43"/>
      <c r="AGU49" s="43"/>
      <c r="AGV49" s="43"/>
      <c r="AGW49" s="43"/>
      <c r="AGX49" s="43"/>
      <c r="AGY49" s="43"/>
      <c r="AGZ49" s="43"/>
      <c r="AHA49" s="43"/>
      <c r="AHB49" s="43"/>
      <c r="AHC49" s="43"/>
      <c r="AHD49" s="43"/>
      <c r="AHE49" s="43"/>
      <c r="AHF49" s="43"/>
      <c r="AHG49" s="43"/>
      <c r="AHH49" s="43"/>
      <c r="AHI49" s="43"/>
      <c r="AHJ49" s="43"/>
      <c r="AHK49" s="43"/>
      <c r="AHL49" s="43"/>
      <c r="AHM49" s="43"/>
      <c r="AHN49" s="43"/>
      <c r="AHO49" s="43"/>
      <c r="AHP49" s="43"/>
      <c r="AHQ49" s="43"/>
      <c r="AHR49" s="43"/>
      <c r="AHS49" s="43"/>
      <c r="AHT49" s="43"/>
      <c r="AHU49" s="43"/>
      <c r="AHV49" s="43"/>
      <c r="AHW49" s="43"/>
      <c r="AHX49" s="43"/>
      <c r="AHY49" s="43"/>
      <c r="AHZ49" s="43"/>
      <c r="AIA49" s="43"/>
      <c r="AIB49" s="43"/>
      <c r="AIC49" s="43"/>
      <c r="AID49" s="43"/>
      <c r="AIE49" s="43"/>
      <c r="AIF49" s="43"/>
      <c r="AIG49" s="43"/>
      <c r="AIH49" s="43"/>
      <c r="AII49" s="43"/>
      <c r="AIJ49" s="43"/>
      <c r="AIK49" s="43"/>
      <c r="AIL49" s="43"/>
      <c r="AIM49" s="43"/>
      <c r="AIN49" s="43"/>
      <c r="AIO49" s="43"/>
      <c r="AIP49" s="43"/>
      <c r="AIQ49" s="43"/>
      <c r="AIR49" s="43"/>
      <c r="AIS49" s="43"/>
      <c r="AIT49" s="43"/>
      <c r="AIU49" s="43"/>
      <c r="AIV49" s="43"/>
      <c r="AIW49" s="43"/>
      <c r="AIX49" s="43"/>
      <c r="AIY49" s="43"/>
      <c r="AIZ49" s="43"/>
      <c r="AJA49" s="43"/>
      <c r="AJB49" s="43"/>
      <c r="AJC49" s="43"/>
      <c r="AJD49" s="43"/>
      <c r="AJE49" s="43"/>
      <c r="AJF49" s="43"/>
      <c r="AJG49" s="43"/>
      <c r="AJH49" s="43"/>
      <c r="AJI49" s="43"/>
      <c r="AJJ49" s="43"/>
      <c r="AJK49" s="43"/>
      <c r="AJL49" s="43"/>
      <c r="AJM49" s="43"/>
      <c r="AJN49" s="43"/>
      <c r="AJO49" s="43"/>
      <c r="AJP49" s="43"/>
      <c r="AJQ49" s="43"/>
      <c r="AJR49" s="43"/>
      <c r="AJS49" s="43"/>
      <c r="AJT49" s="43"/>
      <c r="AJU49" s="43"/>
      <c r="AJV49" s="43"/>
      <c r="AJW49" s="43"/>
      <c r="AJX49" s="43"/>
      <c r="AJY49" s="43"/>
      <c r="AJZ49" s="43"/>
      <c r="AKA49" s="43"/>
      <c r="AKB49" s="43"/>
      <c r="AKC49" s="43"/>
      <c r="AKD49" s="43"/>
      <c r="AKE49" s="43"/>
      <c r="AKF49" s="43"/>
      <c r="AKG49" s="43"/>
      <c r="AKH49" s="43"/>
      <c r="AKI49" s="43"/>
      <c r="AKJ49" s="43"/>
      <c r="AKK49" s="43"/>
      <c r="AKL49" s="43"/>
      <c r="AKM49" s="43"/>
      <c r="AKN49" s="43"/>
      <c r="AKO49" s="43"/>
      <c r="AKP49" s="43"/>
      <c r="AKQ49" s="43"/>
      <c r="AKR49" s="43"/>
      <c r="AKS49" s="43"/>
      <c r="AKT49" s="43"/>
      <c r="AKU49" s="43"/>
      <c r="AKV49" s="43"/>
      <c r="AKW49" s="43"/>
      <c r="AKX49" s="43"/>
      <c r="AKY49" s="43"/>
      <c r="AKZ49" s="43"/>
      <c r="ALA49" s="43"/>
      <c r="ALB49" s="43"/>
      <c r="ALC49" s="43"/>
      <c r="ALD49" s="43"/>
      <c r="ALE49" s="43"/>
      <c r="ALF49" s="43"/>
      <c r="ALG49" s="43"/>
      <c r="ALH49" s="43"/>
      <c r="ALI49" s="43"/>
      <c r="ALJ49" s="43"/>
      <c r="ALK49" s="43"/>
      <c r="ALL49" s="43"/>
      <c r="ALM49" s="43"/>
      <c r="ALN49" s="43"/>
      <c r="ALO49" s="43"/>
      <c r="ALP49" s="43"/>
      <c r="ALQ49" s="43"/>
      <c r="ALR49" s="43"/>
      <c r="ALS49" s="43"/>
      <c r="ALT49" s="43"/>
      <c r="ALU49" s="43"/>
      <c r="ALV49" s="43"/>
      <c r="ALW49" s="43"/>
      <c r="ALX49" s="43"/>
      <c r="ALY49" s="43"/>
      <c r="ALZ49" s="43"/>
      <c r="AMA49" s="43"/>
      <c r="AMB49" s="43"/>
      <c r="AMC49" s="43"/>
      <c r="AMD49" s="43"/>
      <c r="AME49" s="43"/>
      <c r="AMF49" s="43"/>
      <c r="AMG49" s="43"/>
      <c r="AMH49" s="43"/>
      <c r="AMI49" s="43"/>
      <c r="AMJ49" s="43"/>
    </row>
    <row r="50" spans="1:1024" s="61" customFormat="1" ht="127.5" customHeight="1">
      <c r="A50" s="273" t="s">
        <v>43</v>
      </c>
      <c r="B50" s="273"/>
      <c r="C50" s="59"/>
      <c r="D50" s="59"/>
      <c r="E50" s="59"/>
      <c r="F50" s="60"/>
      <c r="G50" s="60"/>
      <c r="H50" s="60"/>
      <c r="I50" s="60"/>
      <c r="J50" s="60"/>
      <c r="K50" s="60"/>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c r="EO50" s="46"/>
      <c r="EP50" s="46"/>
      <c r="EQ50" s="46"/>
      <c r="ER50" s="46"/>
      <c r="ES50" s="46"/>
      <c r="ET50" s="46"/>
      <c r="EU50" s="46"/>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c r="GQ50" s="46"/>
      <c r="GR50" s="46"/>
      <c r="GS50" s="46"/>
      <c r="GT50" s="46"/>
      <c r="GU50" s="46"/>
      <c r="GV50" s="46"/>
      <c r="GW50" s="46"/>
      <c r="GX50" s="46"/>
      <c r="GY50" s="46"/>
      <c r="GZ50" s="46"/>
      <c r="HA50" s="46"/>
      <c r="HB50" s="46"/>
      <c r="HC50" s="46"/>
      <c r="HD50" s="46"/>
      <c r="HE50" s="46"/>
      <c r="HF50" s="46"/>
      <c r="HG50" s="46"/>
      <c r="HH50" s="46"/>
      <c r="HI50" s="46"/>
      <c r="HJ50" s="46"/>
      <c r="HK50" s="46"/>
      <c r="HL50" s="46"/>
      <c r="HM50" s="46"/>
      <c r="HN50" s="46"/>
      <c r="HO50" s="46"/>
      <c r="HP50" s="46"/>
      <c r="HQ50" s="46"/>
      <c r="HR50" s="46"/>
      <c r="HS50" s="46"/>
      <c r="HT50" s="46"/>
      <c r="HU50" s="46"/>
      <c r="HV50" s="46"/>
      <c r="HW50" s="46"/>
      <c r="HX50" s="46"/>
      <c r="HY50" s="46"/>
      <c r="HZ50" s="46"/>
      <c r="IA50" s="46"/>
      <c r="IB50" s="46"/>
      <c r="IC50" s="46"/>
      <c r="ID50" s="46"/>
      <c r="IE50" s="46"/>
      <c r="IF50" s="46"/>
      <c r="IG50" s="46"/>
      <c r="IH50" s="46"/>
      <c r="II50" s="46"/>
      <c r="IJ50" s="46"/>
      <c r="IK50" s="46"/>
      <c r="IL50" s="46"/>
      <c r="IM50" s="46"/>
      <c r="IN50" s="46"/>
      <c r="IO50" s="46"/>
      <c r="IP50" s="46"/>
      <c r="IQ50" s="46"/>
      <c r="IR50" s="46"/>
      <c r="IS50" s="46"/>
      <c r="IT50" s="46"/>
      <c r="IU50" s="46"/>
      <c r="IV50" s="46"/>
      <c r="IW50" s="46"/>
      <c r="IX50" s="46"/>
      <c r="IY50" s="46"/>
      <c r="IZ50" s="46"/>
      <c r="JA50" s="46"/>
      <c r="JB50" s="46"/>
      <c r="JC50" s="46"/>
      <c r="JD50" s="46"/>
      <c r="JE50" s="46"/>
      <c r="JF50" s="46"/>
      <c r="JG50" s="46"/>
      <c r="JH50" s="46"/>
      <c r="JI50" s="46"/>
      <c r="JJ50" s="46"/>
      <c r="JK50" s="46"/>
      <c r="JL50" s="46"/>
      <c r="JM50" s="46"/>
      <c r="JN50" s="46"/>
      <c r="JO50" s="46"/>
      <c r="JP50" s="46"/>
      <c r="JQ50" s="46"/>
      <c r="JR50" s="46"/>
      <c r="JS50" s="46"/>
      <c r="JT50" s="46"/>
      <c r="JU50" s="46"/>
      <c r="JV50" s="46"/>
      <c r="JW50" s="46"/>
      <c r="JX50" s="46"/>
      <c r="JY50" s="46"/>
      <c r="JZ50" s="46"/>
      <c r="KA50" s="46"/>
      <c r="KB50" s="46"/>
      <c r="KC50" s="46"/>
      <c r="KD50" s="46"/>
      <c r="KE50" s="46"/>
      <c r="KF50" s="46"/>
      <c r="KG50" s="46"/>
      <c r="KH50" s="46"/>
      <c r="KI50" s="46"/>
      <c r="KJ50" s="46"/>
      <c r="KK50" s="46"/>
      <c r="KL50" s="46"/>
      <c r="KM50" s="46"/>
      <c r="KN50" s="46"/>
      <c r="KO50" s="46"/>
      <c r="KP50" s="46"/>
      <c r="KQ50" s="46"/>
      <c r="KR50" s="46"/>
      <c r="KS50" s="46"/>
      <c r="KT50" s="46"/>
      <c r="KU50" s="46"/>
      <c r="KV50" s="46"/>
      <c r="KW50" s="46"/>
      <c r="KX50" s="46"/>
      <c r="KY50" s="46"/>
      <c r="KZ50" s="46"/>
      <c r="LA50" s="46"/>
      <c r="LB50" s="46"/>
      <c r="LC50" s="46"/>
      <c r="LD50" s="46"/>
      <c r="LE50" s="46"/>
      <c r="LF50" s="46"/>
      <c r="LG50" s="46"/>
      <c r="LH50" s="46"/>
      <c r="LI50" s="46"/>
      <c r="LJ50" s="46"/>
      <c r="LK50" s="46"/>
      <c r="LL50" s="46"/>
      <c r="LM50" s="46"/>
      <c r="LN50" s="46"/>
      <c r="LO50" s="46"/>
      <c r="LP50" s="46"/>
      <c r="LQ50" s="46"/>
      <c r="LR50" s="46"/>
      <c r="LS50" s="46"/>
      <c r="LT50" s="46"/>
      <c r="LU50" s="46"/>
      <c r="LV50" s="46"/>
      <c r="LW50" s="46"/>
      <c r="LX50" s="46"/>
      <c r="LY50" s="46"/>
      <c r="LZ50" s="46"/>
      <c r="MA50" s="46"/>
      <c r="MB50" s="46"/>
      <c r="MC50" s="46"/>
      <c r="MD50" s="46"/>
      <c r="ME50" s="46"/>
      <c r="MF50" s="46"/>
      <c r="MG50" s="46"/>
      <c r="MH50" s="46"/>
      <c r="MI50" s="46"/>
      <c r="MJ50" s="46"/>
      <c r="MK50" s="46"/>
      <c r="ML50" s="46"/>
      <c r="MM50" s="46"/>
      <c r="MN50" s="46"/>
      <c r="MO50" s="46"/>
      <c r="MP50" s="46"/>
      <c r="MQ50" s="46"/>
      <c r="MR50" s="46"/>
      <c r="MS50" s="46"/>
      <c r="MT50" s="46"/>
      <c r="MU50" s="46"/>
      <c r="MV50" s="46"/>
      <c r="MW50" s="46"/>
      <c r="MX50" s="46"/>
      <c r="MY50" s="46"/>
      <c r="MZ50" s="46"/>
      <c r="NA50" s="46"/>
      <c r="NB50" s="46"/>
      <c r="NC50" s="46"/>
      <c r="ND50" s="46"/>
      <c r="NE50" s="46"/>
      <c r="NF50" s="46"/>
      <c r="NG50" s="46"/>
      <c r="NH50" s="46"/>
      <c r="NI50" s="46"/>
      <c r="NJ50" s="46"/>
      <c r="NK50" s="46"/>
      <c r="NL50" s="46"/>
      <c r="NM50" s="46"/>
      <c r="NN50" s="46"/>
      <c r="NO50" s="46"/>
      <c r="NP50" s="46"/>
      <c r="NQ50" s="46"/>
      <c r="NR50" s="46"/>
      <c r="NS50" s="46"/>
      <c r="NT50" s="46"/>
      <c r="NU50" s="46"/>
      <c r="NV50" s="46"/>
      <c r="NW50" s="46"/>
      <c r="NX50" s="46"/>
      <c r="NY50" s="46"/>
      <c r="NZ50" s="46"/>
      <c r="OA50" s="46"/>
      <c r="OB50" s="46"/>
      <c r="OC50" s="46"/>
      <c r="OD50" s="46"/>
      <c r="OE50" s="46"/>
      <c r="OF50" s="46"/>
      <c r="OG50" s="46"/>
      <c r="OH50" s="46"/>
      <c r="OI50" s="46"/>
      <c r="OJ50" s="46"/>
      <c r="OK50" s="46"/>
      <c r="OL50" s="46"/>
      <c r="OM50" s="46"/>
      <c r="ON50" s="46"/>
      <c r="OO50" s="46"/>
      <c r="OP50" s="46"/>
      <c r="OQ50" s="46"/>
      <c r="OR50" s="46"/>
      <c r="OS50" s="46"/>
      <c r="OT50" s="46"/>
      <c r="OU50" s="46"/>
      <c r="OV50" s="46"/>
      <c r="OW50" s="46"/>
      <c r="OX50" s="46"/>
      <c r="OY50" s="46"/>
      <c r="OZ50" s="46"/>
      <c r="PA50" s="46"/>
      <c r="PB50" s="46"/>
      <c r="PC50" s="46"/>
      <c r="PD50" s="46"/>
      <c r="PE50" s="46"/>
      <c r="PF50" s="46"/>
      <c r="PG50" s="46"/>
      <c r="PH50" s="46"/>
      <c r="PI50" s="46"/>
      <c r="PJ50" s="46"/>
      <c r="PK50" s="46"/>
      <c r="PL50" s="46"/>
      <c r="PM50" s="46"/>
      <c r="PN50" s="46"/>
      <c r="PO50" s="46"/>
      <c r="PP50" s="46"/>
      <c r="PQ50" s="46"/>
      <c r="PR50" s="46"/>
      <c r="PS50" s="46"/>
      <c r="PT50" s="46"/>
      <c r="PU50" s="46"/>
      <c r="PV50" s="46"/>
      <c r="PW50" s="46"/>
      <c r="PX50" s="46"/>
      <c r="PY50" s="46"/>
      <c r="PZ50" s="46"/>
      <c r="QA50" s="46"/>
      <c r="QB50" s="46"/>
      <c r="QC50" s="46"/>
      <c r="QD50" s="46"/>
      <c r="QE50" s="46"/>
      <c r="QF50" s="46"/>
      <c r="QG50" s="46"/>
      <c r="QH50" s="46"/>
      <c r="QI50" s="46"/>
      <c r="QJ50" s="46"/>
      <c r="QK50" s="46"/>
      <c r="QL50" s="46"/>
      <c r="QM50" s="46"/>
      <c r="QN50" s="46"/>
      <c r="QO50" s="46"/>
      <c r="QP50" s="46"/>
      <c r="QQ50" s="46"/>
      <c r="QR50" s="46"/>
      <c r="QS50" s="46"/>
      <c r="QT50" s="46"/>
      <c r="QU50" s="46"/>
      <c r="QV50" s="46"/>
      <c r="QW50" s="46"/>
      <c r="QX50" s="46"/>
      <c r="QY50" s="46"/>
      <c r="QZ50" s="46"/>
      <c r="RA50" s="46"/>
      <c r="RB50" s="46"/>
      <c r="RC50" s="46"/>
      <c r="RD50" s="46"/>
      <c r="RE50" s="46"/>
      <c r="RF50" s="46"/>
      <c r="RG50" s="46"/>
      <c r="RH50" s="46"/>
      <c r="RI50" s="46"/>
      <c r="RJ50" s="46"/>
      <c r="RK50" s="46"/>
      <c r="RL50" s="46"/>
      <c r="RM50" s="46"/>
      <c r="RN50" s="46"/>
      <c r="RO50" s="46"/>
      <c r="RP50" s="46"/>
      <c r="RQ50" s="46"/>
      <c r="RR50" s="46"/>
      <c r="RS50" s="46"/>
      <c r="RT50" s="46"/>
      <c r="RU50" s="46"/>
      <c r="RV50" s="46"/>
      <c r="RW50" s="46"/>
      <c r="RX50" s="46"/>
      <c r="RY50" s="46"/>
      <c r="RZ50" s="46"/>
      <c r="SA50" s="46"/>
      <c r="SB50" s="46"/>
      <c r="SC50" s="46"/>
      <c r="SD50" s="46"/>
      <c r="SE50" s="46"/>
      <c r="SF50" s="46"/>
      <c r="SG50" s="46"/>
      <c r="SH50" s="46"/>
      <c r="SI50" s="46"/>
      <c r="SJ50" s="46"/>
      <c r="SK50" s="46"/>
      <c r="SL50" s="46"/>
      <c r="SM50" s="46"/>
      <c r="SN50" s="46"/>
      <c r="SO50" s="46"/>
      <c r="SP50" s="46"/>
      <c r="SQ50" s="46"/>
      <c r="SR50" s="46"/>
      <c r="SS50" s="46"/>
      <c r="ST50" s="46"/>
      <c r="SU50" s="46"/>
      <c r="SV50" s="46"/>
      <c r="SW50" s="46"/>
      <c r="SX50" s="46"/>
      <c r="SY50" s="46"/>
      <c r="SZ50" s="46"/>
      <c r="TA50" s="46"/>
      <c r="TB50" s="46"/>
      <c r="TC50" s="46"/>
      <c r="TD50" s="46"/>
      <c r="TE50" s="46"/>
      <c r="TF50" s="46"/>
      <c r="TG50" s="46"/>
      <c r="TH50" s="46"/>
      <c r="TI50" s="46"/>
      <c r="TJ50" s="46"/>
      <c r="TK50" s="46"/>
      <c r="TL50" s="46"/>
      <c r="TM50" s="46"/>
      <c r="TN50" s="46"/>
      <c r="TO50" s="46"/>
      <c r="TP50" s="46"/>
      <c r="TQ50" s="46"/>
      <c r="TR50" s="46"/>
      <c r="TS50" s="46"/>
      <c r="TT50" s="46"/>
      <c r="TU50" s="46"/>
      <c r="TV50" s="46"/>
      <c r="TW50" s="46"/>
      <c r="TX50" s="46"/>
      <c r="TY50" s="46"/>
      <c r="TZ50" s="46"/>
      <c r="UA50" s="46"/>
      <c r="UB50" s="46"/>
      <c r="UC50" s="46"/>
      <c r="UD50" s="46"/>
      <c r="UE50" s="46"/>
      <c r="UF50" s="46"/>
      <c r="UG50" s="46"/>
      <c r="UH50" s="46"/>
      <c r="UI50" s="46"/>
      <c r="UJ50" s="46"/>
      <c r="UK50" s="46"/>
      <c r="UL50" s="46"/>
      <c r="UM50" s="46"/>
      <c r="UN50" s="46"/>
      <c r="UO50" s="46"/>
      <c r="UP50" s="46"/>
      <c r="UQ50" s="46"/>
      <c r="UR50" s="46"/>
      <c r="US50" s="46"/>
      <c r="UT50" s="46"/>
      <c r="UU50" s="46"/>
      <c r="UV50" s="46"/>
      <c r="UW50" s="46"/>
      <c r="UX50" s="46"/>
      <c r="UY50" s="46"/>
      <c r="UZ50" s="46"/>
      <c r="VA50" s="46"/>
      <c r="VB50" s="46"/>
      <c r="VC50" s="46"/>
      <c r="VD50" s="46"/>
      <c r="VE50" s="46"/>
      <c r="VF50" s="46"/>
      <c r="VG50" s="46"/>
      <c r="VH50" s="46"/>
      <c r="VI50" s="46"/>
      <c r="VJ50" s="46"/>
      <c r="VK50" s="46"/>
      <c r="VL50" s="46"/>
      <c r="VM50" s="46"/>
      <c r="VN50" s="46"/>
      <c r="VO50" s="46"/>
      <c r="VP50" s="46"/>
      <c r="VQ50" s="46"/>
      <c r="VR50" s="46"/>
      <c r="VS50" s="46"/>
      <c r="VT50" s="46"/>
      <c r="VU50" s="46"/>
      <c r="VV50" s="46"/>
      <c r="VW50" s="46"/>
      <c r="VX50" s="46"/>
      <c r="VY50" s="46"/>
      <c r="VZ50" s="46"/>
      <c r="WA50" s="46"/>
      <c r="WB50" s="46"/>
      <c r="WC50" s="46"/>
      <c r="WD50" s="46"/>
      <c r="WE50" s="46"/>
      <c r="WF50" s="46"/>
      <c r="WG50" s="46"/>
      <c r="WH50" s="46"/>
      <c r="WI50" s="46"/>
      <c r="WJ50" s="46"/>
      <c r="WK50" s="46"/>
      <c r="WL50" s="46"/>
      <c r="WM50" s="46"/>
      <c r="WN50" s="46"/>
      <c r="WO50" s="46"/>
      <c r="WP50" s="46"/>
      <c r="WQ50" s="46"/>
      <c r="WR50" s="46"/>
      <c r="WS50" s="46"/>
      <c r="WT50" s="46"/>
      <c r="WU50" s="46"/>
      <c r="WV50" s="46"/>
      <c r="WW50" s="46"/>
      <c r="WX50" s="46"/>
      <c r="WY50" s="46"/>
      <c r="WZ50" s="46"/>
      <c r="XA50" s="46"/>
      <c r="XB50" s="46"/>
      <c r="XC50" s="46"/>
      <c r="XD50" s="46"/>
      <c r="XE50" s="46"/>
      <c r="XF50" s="46"/>
      <c r="XG50" s="46"/>
      <c r="XH50" s="46"/>
      <c r="XI50" s="46"/>
      <c r="XJ50" s="46"/>
      <c r="XK50" s="46"/>
      <c r="XL50" s="46"/>
      <c r="XM50" s="46"/>
      <c r="XN50" s="46"/>
      <c r="XO50" s="46"/>
      <c r="XP50" s="46"/>
      <c r="XQ50" s="46"/>
      <c r="XR50" s="46"/>
      <c r="XS50" s="46"/>
      <c r="XT50" s="46"/>
      <c r="XU50" s="46"/>
      <c r="XV50" s="46"/>
      <c r="XW50" s="46"/>
      <c r="XX50" s="46"/>
      <c r="XY50" s="46"/>
      <c r="XZ50" s="46"/>
      <c r="YA50" s="46"/>
      <c r="YB50" s="46"/>
      <c r="YC50" s="46"/>
      <c r="YD50" s="46"/>
      <c r="YE50" s="46"/>
      <c r="YF50" s="46"/>
      <c r="YG50" s="46"/>
      <c r="YH50" s="46"/>
      <c r="YI50" s="46"/>
      <c r="YJ50" s="46"/>
      <c r="YK50" s="46"/>
      <c r="YL50" s="46"/>
      <c r="YM50" s="46"/>
      <c r="YN50" s="46"/>
      <c r="YO50" s="46"/>
      <c r="YP50" s="46"/>
      <c r="YQ50" s="46"/>
      <c r="YR50" s="46"/>
      <c r="YS50" s="46"/>
      <c r="YT50" s="46"/>
      <c r="YU50" s="46"/>
      <c r="YV50" s="46"/>
      <c r="YW50" s="46"/>
      <c r="YX50" s="46"/>
      <c r="YY50" s="46"/>
      <c r="YZ50" s="46"/>
      <c r="ZA50" s="46"/>
      <c r="ZB50" s="46"/>
      <c r="ZC50" s="46"/>
      <c r="ZD50" s="46"/>
      <c r="ZE50" s="46"/>
      <c r="ZF50" s="46"/>
      <c r="ZG50" s="46"/>
      <c r="ZH50" s="46"/>
      <c r="ZI50" s="46"/>
      <c r="ZJ50" s="46"/>
      <c r="ZK50" s="46"/>
      <c r="ZL50" s="46"/>
      <c r="ZM50" s="46"/>
      <c r="ZN50" s="46"/>
      <c r="ZO50" s="46"/>
      <c r="ZP50" s="46"/>
      <c r="ZQ50" s="46"/>
      <c r="ZR50" s="46"/>
      <c r="ZS50" s="46"/>
      <c r="ZT50" s="46"/>
      <c r="ZU50" s="46"/>
      <c r="ZV50" s="46"/>
      <c r="ZW50" s="46"/>
      <c r="ZX50" s="46"/>
      <c r="ZY50" s="46"/>
      <c r="ZZ50" s="46"/>
      <c r="AAA50" s="46"/>
      <c r="AAB50" s="46"/>
      <c r="AAC50" s="46"/>
      <c r="AAD50" s="46"/>
      <c r="AAE50" s="46"/>
      <c r="AAF50" s="46"/>
      <c r="AAG50" s="46"/>
      <c r="AAH50" s="46"/>
      <c r="AAI50" s="46"/>
      <c r="AAJ50" s="46"/>
      <c r="AAK50" s="46"/>
      <c r="AAL50" s="46"/>
      <c r="AAM50" s="46"/>
      <c r="AAN50" s="46"/>
      <c r="AAO50" s="46"/>
      <c r="AAP50" s="46"/>
      <c r="AAQ50" s="46"/>
      <c r="AAR50" s="46"/>
      <c r="AAS50" s="46"/>
      <c r="AAT50" s="46"/>
      <c r="AAU50" s="46"/>
      <c r="AAV50" s="46"/>
      <c r="AAW50" s="46"/>
      <c r="AAX50" s="46"/>
      <c r="AAY50" s="46"/>
      <c r="AAZ50" s="46"/>
      <c r="ABA50" s="46"/>
      <c r="ABB50" s="46"/>
      <c r="ABC50" s="46"/>
      <c r="ABD50" s="46"/>
      <c r="ABE50" s="46"/>
      <c r="ABF50" s="46"/>
      <c r="ABG50" s="46"/>
      <c r="ABH50" s="46"/>
      <c r="ABI50" s="46"/>
      <c r="ABJ50" s="46"/>
      <c r="ABK50" s="46"/>
      <c r="ABL50" s="46"/>
      <c r="ABM50" s="46"/>
      <c r="ABN50" s="46"/>
      <c r="ABO50" s="46"/>
      <c r="ABP50" s="46"/>
      <c r="ABQ50" s="46"/>
      <c r="ABR50" s="46"/>
      <c r="ABS50" s="46"/>
      <c r="ABT50" s="46"/>
      <c r="ABU50" s="46"/>
      <c r="ABV50" s="46"/>
      <c r="ABW50" s="46"/>
      <c r="ABX50" s="46"/>
      <c r="ABY50" s="46"/>
      <c r="ABZ50" s="46"/>
      <c r="ACA50" s="46"/>
      <c r="ACB50" s="46"/>
      <c r="ACC50" s="46"/>
      <c r="ACD50" s="46"/>
      <c r="ACE50" s="46"/>
      <c r="ACF50" s="46"/>
      <c r="ACG50" s="46"/>
      <c r="ACH50" s="46"/>
      <c r="ACI50" s="46"/>
      <c r="ACJ50" s="46"/>
      <c r="ACK50" s="46"/>
      <c r="ACL50" s="46"/>
      <c r="ACM50" s="46"/>
      <c r="ACN50" s="46"/>
      <c r="ACO50" s="46"/>
      <c r="ACP50" s="46"/>
      <c r="ACQ50" s="46"/>
      <c r="ACR50" s="46"/>
      <c r="ACS50" s="46"/>
      <c r="ACT50" s="46"/>
      <c r="ACU50" s="46"/>
      <c r="ACV50" s="46"/>
      <c r="ACW50" s="46"/>
      <c r="ACX50" s="46"/>
      <c r="ACY50" s="46"/>
      <c r="ACZ50" s="46"/>
      <c r="ADA50" s="46"/>
      <c r="ADB50" s="46"/>
      <c r="ADC50" s="46"/>
      <c r="ADD50" s="46"/>
      <c r="ADE50" s="46"/>
      <c r="ADF50" s="46"/>
      <c r="ADG50" s="46"/>
      <c r="ADH50" s="46"/>
      <c r="ADI50" s="46"/>
      <c r="ADJ50" s="46"/>
      <c r="ADK50" s="46"/>
      <c r="ADL50" s="46"/>
      <c r="ADM50" s="46"/>
      <c r="ADN50" s="46"/>
      <c r="ADO50" s="46"/>
      <c r="ADP50" s="46"/>
      <c r="ADQ50" s="46"/>
      <c r="ADR50" s="46"/>
      <c r="ADS50" s="46"/>
      <c r="ADT50" s="46"/>
      <c r="ADU50" s="46"/>
      <c r="ADV50" s="46"/>
      <c r="ADW50" s="46"/>
      <c r="ADX50" s="46"/>
      <c r="ADY50" s="46"/>
      <c r="ADZ50" s="46"/>
      <c r="AEA50" s="46"/>
      <c r="AEB50" s="46"/>
      <c r="AEC50" s="46"/>
      <c r="AED50" s="46"/>
      <c r="AEE50" s="46"/>
      <c r="AEF50" s="46"/>
      <c r="AEG50" s="46"/>
      <c r="AEH50" s="46"/>
      <c r="AEI50" s="46"/>
      <c r="AEJ50" s="46"/>
      <c r="AEK50" s="46"/>
      <c r="AEL50" s="46"/>
      <c r="AEM50" s="46"/>
      <c r="AEN50" s="46"/>
      <c r="AEO50" s="46"/>
      <c r="AEP50" s="46"/>
      <c r="AEQ50" s="46"/>
      <c r="AER50" s="46"/>
      <c r="AES50" s="46"/>
      <c r="AET50" s="46"/>
      <c r="AEU50" s="46"/>
      <c r="AEV50" s="46"/>
      <c r="AEW50" s="46"/>
      <c r="AEX50" s="46"/>
      <c r="AEY50" s="46"/>
      <c r="AEZ50" s="46"/>
      <c r="AFA50" s="46"/>
      <c r="AFB50" s="46"/>
      <c r="AFC50" s="46"/>
      <c r="AFD50" s="46"/>
      <c r="AFE50" s="46"/>
      <c r="AFF50" s="46"/>
      <c r="AFG50" s="46"/>
      <c r="AFH50" s="46"/>
      <c r="AFI50" s="46"/>
      <c r="AFJ50" s="46"/>
      <c r="AFK50" s="46"/>
      <c r="AFL50" s="46"/>
      <c r="AFM50" s="46"/>
      <c r="AFN50" s="46"/>
      <c r="AFO50" s="46"/>
      <c r="AFP50" s="46"/>
      <c r="AFQ50" s="46"/>
      <c r="AFR50" s="46"/>
      <c r="AFS50" s="46"/>
      <c r="AFT50" s="46"/>
      <c r="AFU50" s="46"/>
      <c r="AFV50" s="46"/>
      <c r="AFW50" s="46"/>
      <c r="AFX50" s="46"/>
      <c r="AFY50" s="46"/>
      <c r="AFZ50" s="46"/>
      <c r="AGA50" s="46"/>
      <c r="AGB50" s="46"/>
      <c r="AGC50" s="46"/>
      <c r="AGD50" s="46"/>
      <c r="AGE50" s="46"/>
      <c r="AGF50" s="46"/>
      <c r="AGG50" s="46"/>
      <c r="AGH50" s="46"/>
      <c r="AGI50" s="46"/>
      <c r="AGJ50" s="46"/>
      <c r="AGK50" s="46"/>
      <c r="AGL50" s="46"/>
      <c r="AGM50" s="46"/>
      <c r="AGN50" s="46"/>
      <c r="AGO50" s="46"/>
      <c r="AGP50" s="46"/>
      <c r="AGQ50" s="46"/>
      <c r="AGR50" s="46"/>
      <c r="AGS50" s="46"/>
      <c r="AGT50" s="46"/>
      <c r="AGU50" s="46"/>
      <c r="AGV50" s="46"/>
      <c r="AGW50" s="46"/>
      <c r="AGX50" s="46"/>
      <c r="AGY50" s="46"/>
      <c r="AGZ50" s="46"/>
      <c r="AHA50" s="46"/>
      <c r="AHB50" s="46"/>
      <c r="AHC50" s="46"/>
      <c r="AHD50" s="46"/>
      <c r="AHE50" s="46"/>
      <c r="AHF50" s="46"/>
      <c r="AHG50" s="46"/>
      <c r="AHH50" s="46"/>
      <c r="AHI50" s="46"/>
      <c r="AHJ50" s="46"/>
      <c r="AHK50" s="46"/>
      <c r="AHL50" s="46"/>
      <c r="AHM50" s="46"/>
      <c r="AHN50" s="46"/>
      <c r="AHO50" s="46"/>
      <c r="AHP50" s="46"/>
      <c r="AHQ50" s="46"/>
      <c r="AHR50" s="46"/>
      <c r="AHS50" s="46"/>
      <c r="AHT50" s="46"/>
      <c r="AHU50" s="46"/>
      <c r="AHV50" s="46"/>
      <c r="AHW50" s="46"/>
      <c r="AHX50" s="46"/>
      <c r="AHY50" s="46"/>
      <c r="AHZ50" s="46"/>
      <c r="AIA50" s="46"/>
      <c r="AIB50" s="46"/>
      <c r="AIC50" s="46"/>
      <c r="AID50" s="46"/>
      <c r="AIE50" s="46"/>
      <c r="AIF50" s="46"/>
      <c r="AIG50" s="46"/>
      <c r="AIH50" s="46"/>
      <c r="AII50" s="46"/>
      <c r="AIJ50" s="46"/>
      <c r="AIK50" s="46"/>
      <c r="AIL50" s="46"/>
      <c r="AIM50" s="46"/>
      <c r="AIN50" s="46"/>
      <c r="AIO50" s="46"/>
      <c r="AIP50" s="46"/>
      <c r="AIQ50" s="46"/>
      <c r="AIR50" s="46"/>
      <c r="AIS50" s="46"/>
      <c r="AIT50" s="46"/>
      <c r="AIU50" s="46"/>
      <c r="AIV50" s="46"/>
      <c r="AIW50" s="46"/>
      <c r="AIX50" s="46"/>
      <c r="AIY50" s="46"/>
      <c r="AIZ50" s="46"/>
      <c r="AJA50" s="46"/>
      <c r="AJB50" s="46"/>
      <c r="AJC50" s="46"/>
      <c r="AJD50" s="46"/>
      <c r="AJE50" s="46"/>
      <c r="AJF50" s="46"/>
      <c r="AJG50" s="46"/>
      <c r="AJH50" s="46"/>
      <c r="AJI50" s="46"/>
      <c r="AJJ50" s="46"/>
      <c r="AJK50" s="46"/>
      <c r="AJL50" s="46"/>
      <c r="AJM50" s="46"/>
      <c r="AJN50" s="46"/>
      <c r="AJO50" s="46"/>
      <c r="AJP50" s="46"/>
      <c r="AJQ50" s="46"/>
      <c r="AJR50" s="46"/>
      <c r="AJS50" s="46"/>
      <c r="AJT50" s="46"/>
      <c r="AJU50" s="46"/>
      <c r="AJV50" s="46"/>
      <c r="AJW50" s="46"/>
      <c r="AJX50" s="46"/>
      <c r="AJY50" s="46"/>
      <c r="AJZ50" s="46"/>
      <c r="AKA50" s="46"/>
      <c r="AKB50" s="46"/>
      <c r="AKC50" s="46"/>
      <c r="AKD50" s="46"/>
      <c r="AKE50" s="46"/>
      <c r="AKF50" s="46"/>
      <c r="AKG50" s="46"/>
      <c r="AKH50" s="46"/>
      <c r="AKI50" s="46"/>
      <c r="AKJ50" s="46"/>
      <c r="AKK50" s="46"/>
      <c r="AKL50" s="46"/>
      <c r="AKM50" s="46"/>
      <c r="AKN50" s="46"/>
      <c r="AKO50" s="46"/>
      <c r="AKP50" s="46"/>
      <c r="AKQ50" s="46"/>
      <c r="AKR50" s="46"/>
      <c r="AKS50" s="46"/>
      <c r="AKT50" s="46"/>
      <c r="AKU50" s="46"/>
      <c r="AKV50" s="46"/>
      <c r="AKW50" s="46"/>
      <c r="AKX50" s="46"/>
      <c r="AKY50" s="46"/>
      <c r="AKZ50" s="46"/>
      <c r="ALA50" s="46"/>
      <c r="ALB50" s="46"/>
      <c r="ALC50" s="46"/>
      <c r="ALD50" s="46"/>
      <c r="ALE50" s="46"/>
      <c r="ALF50" s="46"/>
      <c r="ALG50" s="46"/>
      <c r="ALH50" s="46"/>
      <c r="ALI50" s="46"/>
      <c r="ALJ50" s="46"/>
      <c r="ALK50" s="46"/>
      <c r="ALL50" s="46"/>
      <c r="ALM50" s="46"/>
      <c r="ALN50" s="46"/>
      <c r="ALO50" s="46"/>
      <c r="ALP50" s="46"/>
      <c r="ALQ50" s="46"/>
      <c r="ALR50" s="46"/>
      <c r="ALS50" s="46"/>
      <c r="ALT50" s="46"/>
      <c r="ALU50" s="46"/>
      <c r="ALV50" s="46"/>
      <c r="ALW50" s="46"/>
      <c r="ALX50" s="46"/>
      <c r="ALY50" s="46"/>
      <c r="ALZ50" s="46"/>
      <c r="AMA50" s="46"/>
      <c r="AMB50" s="46"/>
      <c r="AMC50" s="46"/>
      <c r="AMD50" s="46"/>
      <c r="AME50" s="46"/>
      <c r="AMF50" s="46"/>
      <c r="AMG50" s="46"/>
      <c r="AMH50" s="46"/>
      <c r="AMI50" s="46"/>
      <c r="AMJ50" s="46"/>
    </row>
    <row r="51" spans="1:1024" s="46" customFormat="1" ht="78.75" customHeight="1">
      <c r="A51" s="6" t="s">
        <v>44</v>
      </c>
      <c r="B51" s="6"/>
      <c r="C51" s="41"/>
      <c r="D51" s="41"/>
      <c r="E51" s="41"/>
      <c r="F51" s="62"/>
      <c r="G51" s="62"/>
      <c r="H51" s="62"/>
      <c r="I51" s="63"/>
      <c r="J51" s="63"/>
      <c r="K51" s="63"/>
    </row>
    <row r="52" spans="1:1024" s="46" customFormat="1" ht="46.5" customHeight="1">
      <c r="A52" s="274" t="s">
        <v>45</v>
      </c>
      <c r="B52" s="274"/>
      <c r="C52" s="41"/>
      <c r="D52" s="41"/>
      <c r="E52" s="41"/>
      <c r="F52" s="62"/>
      <c r="G52" s="62"/>
      <c r="H52" s="62"/>
      <c r="I52" s="63"/>
      <c r="J52" s="63"/>
      <c r="K52" s="63"/>
    </row>
    <row r="53" spans="1:1024" s="46" customFormat="1" ht="57" customHeight="1">
      <c r="A53" s="275" t="s">
        <v>46</v>
      </c>
      <c r="B53" s="275"/>
      <c r="C53" s="64"/>
      <c r="D53" s="64"/>
      <c r="E53" s="64"/>
      <c r="F53" s="65"/>
      <c r="G53" s="65"/>
      <c r="H53" s="65"/>
    </row>
    <row r="54" spans="1:1024" s="46" customFormat="1" ht="72.75" customHeight="1">
      <c r="A54" s="275" t="s">
        <v>47</v>
      </c>
      <c r="B54" s="275"/>
      <c r="C54" s="64"/>
      <c r="D54" s="64"/>
      <c r="E54" s="64"/>
      <c r="F54" s="65"/>
      <c r="G54" s="65"/>
      <c r="H54" s="65"/>
    </row>
    <row r="55" spans="1:1024" s="46" customFormat="1" ht="82.5" customHeight="1">
      <c r="A55" s="275" t="s">
        <v>48</v>
      </c>
      <c r="B55" s="275"/>
      <c r="C55" s="64"/>
      <c r="D55" s="64"/>
      <c r="E55" s="64"/>
      <c r="F55" s="65"/>
      <c r="G55" s="65"/>
      <c r="H55" s="65"/>
    </row>
    <row r="56" spans="1:1024" s="46" customFormat="1" ht="105" customHeight="1">
      <c r="A56" s="275" t="s">
        <v>49</v>
      </c>
      <c r="B56" s="275"/>
      <c r="C56" s="64"/>
      <c r="D56" s="64"/>
      <c r="E56" s="64"/>
      <c r="F56" s="65"/>
      <c r="G56" s="65"/>
      <c r="H56" s="65"/>
    </row>
    <row r="57" spans="1:1024" s="46" customFormat="1" ht="78" customHeight="1">
      <c r="A57" s="276" t="s">
        <v>50</v>
      </c>
      <c r="B57" s="276"/>
      <c r="C57" s="30"/>
      <c r="D57" s="30"/>
      <c r="E57" s="30"/>
      <c r="F57" s="66"/>
      <c r="G57" s="66"/>
      <c r="H57" s="66"/>
    </row>
    <row r="58" spans="1:1024" s="46" customFormat="1" ht="15">
      <c r="A58" s="16"/>
      <c r="B58" s="16"/>
      <c r="C58" s="16"/>
      <c r="D58" s="16"/>
      <c r="E58" s="16"/>
    </row>
    <row r="59" spans="1:1024" s="46" customFormat="1" ht="17.25" customHeight="1">
      <c r="A59" s="56" t="s">
        <v>51</v>
      </c>
      <c r="B59" s="34"/>
      <c r="C59" s="34"/>
      <c r="D59" s="34"/>
      <c r="E59" s="34"/>
      <c r="F59" s="50"/>
      <c r="G59" s="50"/>
      <c r="H59" s="50"/>
      <c r="I59" s="50"/>
      <c r="J59" s="50"/>
      <c r="K59" s="50"/>
      <c r="L59" s="50"/>
      <c r="M59" s="50"/>
      <c r="N59" s="50"/>
      <c r="O59" s="50"/>
      <c r="P59" s="50"/>
    </row>
    <row r="60" spans="1:1024" s="46" customFormat="1" ht="159" customHeight="1">
      <c r="A60" s="6" t="s">
        <v>52</v>
      </c>
      <c r="B60" s="6"/>
      <c r="C60" s="16"/>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7"/>
      <c r="AF60" s="277"/>
      <c r="AG60" s="277"/>
      <c r="AH60" s="277"/>
      <c r="AI60" s="277"/>
      <c r="AJ60" s="277"/>
      <c r="AK60" s="277"/>
      <c r="AL60" s="277"/>
      <c r="AM60" s="277"/>
      <c r="AN60" s="277"/>
      <c r="AO60" s="277"/>
      <c r="AP60" s="277"/>
      <c r="AQ60" s="277"/>
      <c r="AR60" s="277"/>
      <c r="AS60" s="277"/>
      <c r="AT60" s="277"/>
      <c r="AU60" s="277"/>
      <c r="AV60" s="277"/>
      <c r="AW60" s="277"/>
      <c r="AX60" s="277"/>
      <c r="AY60" s="277"/>
      <c r="AZ60" s="277"/>
      <c r="BA60" s="277"/>
      <c r="BB60" s="277"/>
      <c r="BC60" s="277"/>
      <c r="BD60" s="277"/>
      <c r="BE60" s="277"/>
      <c r="BF60" s="277"/>
      <c r="BG60" s="277"/>
      <c r="BH60" s="277"/>
      <c r="BI60" s="277"/>
      <c r="BJ60" s="277"/>
      <c r="BK60" s="277"/>
      <c r="BL60" s="277"/>
      <c r="BM60" s="277"/>
      <c r="BN60" s="277"/>
      <c r="BO60" s="277"/>
      <c r="BP60" s="277"/>
      <c r="BQ60" s="277"/>
      <c r="BR60" s="277"/>
      <c r="BS60" s="277"/>
      <c r="BT60" s="277"/>
      <c r="BU60" s="277"/>
      <c r="BV60" s="277"/>
      <c r="BW60" s="277"/>
      <c r="BX60" s="277"/>
      <c r="BY60" s="277"/>
      <c r="BZ60" s="277"/>
      <c r="CA60" s="277"/>
      <c r="CB60" s="277"/>
      <c r="CC60" s="277"/>
      <c r="CD60" s="277"/>
      <c r="CE60" s="277"/>
      <c r="CF60" s="277"/>
      <c r="CG60" s="277"/>
      <c r="CH60" s="277"/>
      <c r="CI60" s="277"/>
      <c r="CJ60" s="277"/>
      <c r="CK60" s="277"/>
      <c r="CL60" s="277"/>
      <c r="CM60" s="277"/>
      <c r="CN60" s="277"/>
      <c r="CO60" s="277"/>
      <c r="CP60" s="277"/>
      <c r="CQ60" s="277"/>
      <c r="CR60" s="277"/>
      <c r="CS60" s="277"/>
      <c r="CT60" s="277"/>
      <c r="CU60" s="277"/>
      <c r="CV60" s="277"/>
      <c r="CW60" s="277"/>
      <c r="CX60" s="277"/>
      <c r="CY60" s="277"/>
      <c r="CZ60" s="277"/>
      <c r="DA60" s="277"/>
      <c r="DB60" s="277"/>
      <c r="DC60" s="277"/>
      <c r="DD60" s="277"/>
      <c r="DE60" s="277"/>
      <c r="DF60" s="277"/>
      <c r="DG60" s="277"/>
      <c r="DH60" s="277"/>
      <c r="DI60" s="277"/>
      <c r="DJ60" s="277"/>
      <c r="DK60" s="277"/>
      <c r="DL60" s="277"/>
      <c r="DM60" s="277"/>
      <c r="DN60" s="277"/>
      <c r="DO60" s="277"/>
      <c r="DP60" s="277"/>
      <c r="DQ60" s="277"/>
      <c r="DR60" s="277"/>
      <c r="DS60" s="277"/>
      <c r="DT60" s="277"/>
      <c r="DU60" s="277"/>
      <c r="DV60" s="277"/>
      <c r="DW60" s="277"/>
      <c r="DX60" s="277"/>
      <c r="DY60" s="277"/>
      <c r="DZ60" s="277"/>
      <c r="EA60" s="277"/>
      <c r="EB60" s="277"/>
      <c r="EC60" s="277"/>
      <c r="ED60" s="277"/>
      <c r="EE60" s="277"/>
      <c r="EF60" s="277"/>
      <c r="EG60" s="277"/>
      <c r="EH60" s="277"/>
      <c r="EI60" s="277"/>
      <c r="EJ60" s="277"/>
      <c r="EK60" s="277"/>
      <c r="EL60" s="277"/>
      <c r="EM60" s="277"/>
      <c r="EN60" s="277"/>
      <c r="EO60" s="277"/>
      <c r="EP60" s="277"/>
      <c r="EQ60" s="277"/>
      <c r="ER60" s="277"/>
      <c r="ES60" s="277"/>
      <c r="ET60" s="277"/>
      <c r="EU60" s="277"/>
      <c r="EV60" s="277"/>
      <c r="EW60" s="277"/>
      <c r="EX60" s="277"/>
      <c r="EY60" s="277"/>
      <c r="EZ60" s="277"/>
      <c r="FA60" s="277"/>
      <c r="FB60" s="277"/>
      <c r="FC60" s="277"/>
      <c r="FD60" s="277"/>
      <c r="FE60" s="277"/>
      <c r="FF60" s="277"/>
      <c r="FG60" s="277"/>
      <c r="FH60" s="277"/>
      <c r="FI60" s="277"/>
      <c r="FJ60" s="277"/>
      <c r="FK60" s="277"/>
      <c r="FL60" s="277"/>
      <c r="FM60" s="277"/>
      <c r="FN60" s="277"/>
      <c r="FO60" s="277"/>
      <c r="FP60" s="277"/>
      <c r="FQ60" s="277"/>
      <c r="FR60" s="277"/>
      <c r="FS60" s="277"/>
      <c r="FT60" s="277"/>
      <c r="FU60" s="277"/>
      <c r="FV60" s="277"/>
      <c r="FW60" s="277"/>
      <c r="FX60" s="277"/>
      <c r="FY60" s="277"/>
      <c r="FZ60" s="277"/>
      <c r="GA60" s="277"/>
      <c r="GB60" s="277"/>
      <c r="GC60" s="277"/>
      <c r="GD60" s="277"/>
      <c r="GE60" s="277"/>
      <c r="GF60" s="277"/>
      <c r="GG60" s="277"/>
      <c r="GH60" s="277"/>
      <c r="GI60" s="277"/>
      <c r="GJ60" s="277"/>
      <c r="GK60" s="277"/>
      <c r="GL60" s="277"/>
      <c r="GM60" s="277"/>
      <c r="GN60" s="277"/>
      <c r="GO60" s="277"/>
      <c r="GP60" s="277"/>
      <c r="GQ60" s="277"/>
      <c r="GR60" s="277"/>
      <c r="GS60" s="277"/>
      <c r="GT60" s="277"/>
      <c r="GU60" s="277"/>
      <c r="GV60" s="277"/>
      <c r="GW60" s="277"/>
      <c r="GX60" s="277"/>
      <c r="GY60" s="277"/>
      <c r="GZ60" s="277"/>
      <c r="HA60" s="277"/>
      <c r="HB60" s="277"/>
      <c r="HC60" s="277"/>
      <c r="HD60" s="277"/>
      <c r="HE60" s="277"/>
      <c r="HF60" s="277"/>
      <c r="HG60" s="277"/>
      <c r="HH60" s="277"/>
      <c r="HI60" s="277"/>
      <c r="HJ60" s="277"/>
      <c r="HK60" s="277"/>
      <c r="HL60" s="277"/>
      <c r="HM60" s="277"/>
      <c r="HN60" s="277"/>
      <c r="HO60" s="277"/>
      <c r="HP60" s="277"/>
      <c r="HQ60" s="277"/>
      <c r="HR60" s="277"/>
      <c r="HS60" s="277"/>
      <c r="HT60" s="277"/>
      <c r="HU60" s="277"/>
      <c r="HV60" s="277"/>
      <c r="HW60" s="277"/>
      <c r="HX60" s="277"/>
      <c r="HY60" s="277"/>
      <c r="HZ60" s="277"/>
      <c r="IA60" s="277"/>
      <c r="IB60" s="277"/>
      <c r="IC60" s="277"/>
      <c r="ID60" s="277"/>
      <c r="IE60" s="277"/>
      <c r="IF60" s="277"/>
      <c r="IG60" s="277"/>
      <c r="IH60" s="277"/>
      <c r="II60" s="277"/>
      <c r="IJ60" s="277"/>
      <c r="IK60" s="277"/>
      <c r="IL60" s="277"/>
      <c r="IM60" s="277"/>
      <c r="IN60" s="277"/>
      <c r="IO60" s="277"/>
      <c r="IP60" s="277"/>
      <c r="IQ60" s="277"/>
      <c r="IR60" s="277"/>
      <c r="IS60" s="277"/>
      <c r="IT60" s="277"/>
      <c r="IU60" s="277"/>
      <c r="IV60" s="277"/>
      <c r="IW60" s="277"/>
      <c r="IX60" s="277"/>
      <c r="IY60" s="277"/>
      <c r="IZ60" s="277"/>
      <c r="JA60" s="277"/>
      <c r="JB60" s="277"/>
      <c r="JC60" s="277"/>
      <c r="JD60" s="277"/>
      <c r="JE60" s="277"/>
      <c r="JF60" s="277"/>
      <c r="JG60" s="277"/>
      <c r="JH60" s="277"/>
      <c r="JI60" s="277"/>
      <c r="JJ60" s="277"/>
      <c r="JK60" s="277"/>
      <c r="JL60" s="277"/>
      <c r="JM60" s="277"/>
      <c r="JN60" s="277"/>
      <c r="JO60" s="277"/>
      <c r="JP60" s="277"/>
      <c r="JQ60" s="277"/>
      <c r="JR60" s="277"/>
      <c r="JS60" s="277"/>
      <c r="JT60" s="277"/>
      <c r="JU60" s="277"/>
      <c r="JV60" s="277"/>
      <c r="JW60" s="277"/>
      <c r="JX60" s="277"/>
      <c r="JY60" s="277"/>
      <c r="JZ60" s="277"/>
      <c r="KA60" s="277"/>
      <c r="KB60" s="277"/>
      <c r="KC60" s="277"/>
      <c r="KD60" s="277"/>
      <c r="KE60" s="277"/>
      <c r="KF60" s="277"/>
      <c r="KG60" s="277"/>
      <c r="KH60" s="277"/>
      <c r="KI60" s="277"/>
      <c r="KJ60" s="277"/>
      <c r="KK60" s="277"/>
      <c r="KL60" s="277"/>
      <c r="KM60" s="277"/>
      <c r="KN60" s="277"/>
      <c r="KO60" s="277"/>
      <c r="KP60" s="277"/>
      <c r="KQ60" s="277"/>
      <c r="KR60" s="277"/>
      <c r="KS60" s="277"/>
      <c r="KT60" s="277"/>
      <c r="KU60" s="277"/>
      <c r="KV60" s="277"/>
      <c r="KW60" s="277"/>
      <c r="KX60" s="277"/>
      <c r="KY60" s="277"/>
      <c r="KZ60" s="277"/>
      <c r="LA60" s="277"/>
      <c r="LB60" s="277"/>
      <c r="LC60" s="277"/>
      <c r="LD60" s="277"/>
      <c r="LE60" s="277"/>
      <c r="LF60" s="277"/>
      <c r="LG60" s="277"/>
      <c r="LH60" s="277"/>
      <c r="LI60" s="277"/>
      <c r="LJ60" s="277"/>
      <c r="LK60" s="277"/>
      <c r="LL60" s="277"/>
      <c r="LM60" s="277"/>
      <c r="LN60" s="277"/>
      <c r="LO60" s="277"/>
      <c r="LP60" s="277"/>
      <c r="LQ60" s="277"/>
      <c r="LR60" s="277"/>
      <c r="LS60" s="277"/>
      <c r="LT60" s="277"/>
      <c r="LU60" s="277"/>
      <c r="LV60" s="277"/>
      <c r="LW60" s="277"/>
      <c r="LX60" s="277"/>
      <c r="LY60" s="277"/>
      <c r="LZ60" s="277"/>
      <c r="MA60" s="277"/>
      <c r="MB60" s="277"/>
      <c r="MC60" s="277"/>
      <c r="MD60" s="277"/>
      <c r="ME60" s="277"/>
      <c r="MF60" s="277"/>
      <c r="MG60" s="277"/>
      <c r="MH60" s="277"/>
      <c r="MI60" s="277"/>
      <c r="MJ60" s="277"/>
      <c r="MK60" s="277"/>
      <c r="ML60" s="277"/>
      <c r="MM60" s="277"/>
      <c r="MN60" s="277"/>
      <c r="MO60" s="277"/>
      <c r="MP60" s="277"/>
      <c r="MQ60" s="277"/>
      <c r="MR60" s="277"/>
      <c r="MS60" s="277"/>
      <c r="MT60" s="277"/>
      <c r="MU60" s="277"/>
      <c r="MV60" s="277"/>
      <c r="MW60" s="277"/>
      <c r="MX60" s="277"/>
      <c r="MY60" s="277"/>
      <c r="MZ60" s="277"/>
      <c r="NA60" s="277"/>
      <c r="NB60" s="277"/>
      <c r="NC60" s="277"/>
      <c r="ND60" s="277"/>
      <c r="NE60" s="277"/>
      <c r="NF60" s="277"/>
      <c r="NG60" s="277"/>
      <c r="NH60" s="277"/>
      <c r="NI60" s="277"/>
      <c r="NJ60" s="277"/>
      <c r="NK60" s="277"/>
      <c r="NL60" s="277"/>
      <c r="NM60" s="277"/>
      <c r="NN60" s="277"/>
      <c r="NO60" s="277"/>
      <c r="NP60" s="277"/>
      <c r="NQ60" s="277"/>
      <c r="NR60" s="277"/>
      <c r="NS60" s="277"/>
      <c r="NT60" s="277"/>
      <c r="NU60" s="277"/>
      <c r="NV60" s="277"/>
      <c r="NW60" s="277"/>
      <c r="NX60" s="277"/>
      <c r="NY60" s="277"/>
      <c r="NZ60" s="277"/>
      <c r="OA60" s="277"/>
      <c r="OB60" s="277"/>
      <c r="OC60" s="277"/>
      <c r="OD60" s="277"/>
      <c r="OE60" s="277"/>
      <c r="OF60" s="277"/>
      <c r="OG60" s="277"/>
      <c r="OH60" s="277"/>
      <c r="OI60" s="277"/>
      <c r="OJ60" s="277"/>
      <c r="OK60" s="277"/>
      <c r="OL60" s="277"/>
      <c r="OM60" s="277"/>
      <c r="ON60" s="277"/>
      <c r="OO60" s="277"/>
      <c r="OP60" s="277"/>
      <c r="OQ60" s="277"/>
      <c r="OR60" s="277"/>
      <c r="OS60" s="277"/>
      <c r="OT60" s="277"/>
      <c r="OU60" s="277"/>
      <c r="OV60" s="277"/>
      <c r="OW60" s="277"/>
      <c r="OX60" s="277"/>
      <c r="OY60" s="277"/>
      <c r="OZ60" s="277"/>
      <c r="PA60" s="277"/>
      <c r="PB60" s="277"/>
      <c r="PC60" s="277"/>
      <c r="PD60" s="277"/>
      <c r="PE60" s="277"/>
      <c r="PF60" s="277"/>
      <c r="PG60" s="277"/>
      <c r="PH60" s="277"/>
      <c r="PI60" s="277"/>
      <c r="PJ60" s="277"/>
      <c r="PK60" s="277"/>
      <c r="PL60" s="277"/>
      <c r="PM60" s="277"/>
      <c r="PN60" s="277"/>
      <c r="PO60" s="277"/>
      <c r="PP60" s="277"/>
      <c r="PQ60" s="277"/>
      <c r="PR60" s="277"/>
      <c r="PS60" s="277"/>
      <c r="PT60" s="277"/>
      <c r="PU60" s="277"/>
      <c r="PV60" s="277"/>
      <c r="PW60" s="277"/>
      <c r="PX60" s="277"/>
      <c r="PY60" s="277"/>
      <c r="PZ60" s="277"/>
      <c r="QA60" s="277"/>
      <c r="QB60" s="277"/>
      <c r="QC60" s="277"/>
      <c r="QD60" s="277"/>
      <c r="QE60" s="277"/>
      <c r="QF60" s="277"/>
      <c r="QG60" s="277"/>
      <c r="QH60" s="277"/>
      <c r="QI60" s="277"/>
      <c r="QJ60" s="277"/>
      <c r="QK60" s="277"/>
      <c r="QL60" s="277"/>
      <c r="QM60" s="277"/>
      <c r="QN60" s="277"/>
      <c r="QO60" s="277"/>
      <c r="QP60" s="277"/>
      <c r="QQ60" s="277"/>
      <c r="QR60" s="277"/>
      <c r="QS60" s="277"/>
      <c r="QT60" s="277"/>
      <c r="QU60" s="277"/>
      <c r="QV60" s="277"/>
      <c r="QW60" s="277"/>
      <c r="QX60" s="277"/>
      <c r="QY60" s="277"/>
      <c r="QZ60" s="277"/>
      <c r="RA60" s="277"/>
      <c r="RB60" s="277"/>
      <c r="RC60" s="277"/>
      <c r="RD60" s="277"/>
      <c r="RE60" s="277"/>
      <c r="RF60" s="277"/>
      <c r="RG60" s="277"/>
      <c r="RH60" s="277"/>
      <c r="RI60" s="277"/>
      <c r="RJ60" s="277"/>
      <c r="RK60" s="277"/>
      <c r="RL60" s="277"/>
      <c r="RM60" s="277"/>
      <c r="RN60" s="277"/>
      <c r="RO60" s="277"/>
      <c r="RP60" s="277"/>
      <c r="RQ60" s="277"/>
      <c r="RR60" s="277"/>
      <c r="RS60" s="277"/>
      <c r="RT60" s="277"/>
      <c r="RU60" s="277"/>
      <c r="RV60" s="277"/>
      <c r="RW60" s="277"/>
      <c r="RX60" s="277"/>
      <c r="RY60" s="277"/>
      <c r="RZ60" s="277"/>
      <c r="SA60" s="277"/>
      <c r="SB60" s="277"/>
      <c r="SC60" s="277"/>
      <c r="SD60" s="277"/>
      <c r="SE60" s="277"/>
      <c r="SF60" s="277"/>
      <c r="SG60" s="277"/>
      <c r="SH60" s="277"/>
      <c r="SI60" s="277"/>
      <c r="SJ60" s="277"/>
      <c r="SK60" s="277"/>
      <c r="SL60" s="277"/>
      <c r="SM60" s="277"/>
      <c r="SN60" s="277"/>
      <c r="SO60" s="277"/>
      <c r="SP60" s="277"/>
      <c r="SQ60" s="277"/>
      <c r="SR60" s="277"/>
      <c r="SS60" s="277"/>
      <c r="ST60" s="277"/>
      <c r="SU60" s="277"/>
      <c r="SV60" s="277"/>
      <c r="SW60" s="277"/>
      <c r="SX60" s="277"/>
      <c r="SY60" s="277"/>
      <c r="SZ60" s="277"/>
      <c r="TA60" s="277"/>
      <c r="TB60" s="277"/>
      <c r="TC60" s="277"/>
      <c r="TD60" s="277"/>
      <c r="TE60" s="277"/>
      <c r="TF60" s="277"/>
      <c r="TG60" s="277"/>
      <c r="TH60" s="277"/>
      <c r="TI60" s="277"/>
      <c r="TJ60" s="277"/>
      <c r="TK60" s="277"/>
      <c r="TL60" s="277"/>
      <c r="TM60" s="277"/>
      <c r="TN60" s="277"/>
      <c r="TO60" s="277"/>
      <c r="TP60" s="277"/>
      <c r="TQ60" s="277"/>
      <c r="TR60" s="277"/>
      <c r="TS60" s="277"/>
      <c r="TT60" s="277"/>
      <c r="TU60" s="277"/>
      <c r="TV60" s="277"/>
      <c r="TW60" s="277"/>
      <c r="TX60" s="277"/>
      <c r="TY60" s="277"/>
      <c r="TZ60" s="277"/>
      <c r="UA60" s="277"/>
      <c r="UB60" s="277"/>
      <c r="UC60" s="277"/>
      <c r="UD60" s="277"/>
      <c r="UE60" s="277"/>
      <c r="UF60" s="277"/>
      <c r="UG60" s="277"/>
      <c r="UH60" s="277"/>
      <c r="UI60" s="277"/>
      <c r="UJ60" s="277"/>
      <c r="UK60" s="277"/>
      <c r="UL60" s="277"/>
      <c r="UM60" s="277"/>
      <c r="UN60" s="277"/>
      <c r="UO60" s="277"/>
      <c r="UP60" s="277"/>
      <c r="UQ60" s="277"/>
      <c r="UR60" s="277"/>
      <c r="US60" s="277"/>
      <c r="UT60" s="277"/>
      <c r="UU60" s="277"/>
      <c r="UV60" s="277"/>
      <c r="UW60" s="277"/>
      <c r="UX60" s="277"/>
      <c r="UY60" s="277"/>
      <c r="UZ60" s="277"/>
      <c r="VA60" s="277"/>
      <c r="VB60" s="277"/>
      <c r="VC60" s="277"/>
      <c r="VD60" s="277"/>
      <c r="VE60" s="277"/>
      <c r="VF60" s="277"/>
      <c r="VG60" s="277"/>
      <c r="VH60" s="277"/>
      <c r="VI60" s="277"/>
      <c r="VJ60" s="277"/>
      <c r="VK60" s="277"/>
      <c r="VL60" s="277"/>
      <c r="VM60" s="277"/>
      <c r="VN60" s="277"/>
      <c r="VO60" s="277"/>
      <c r="VP60" s="277"/>
      <c r="VQ60" s="277"/>
      <c r="VR60" s="277"/>
      <c r="VS60" s="277"/>
      <c r="VT60" s="277"/>
      <c r="VU60" s="277"/>
      <c r="VV60" s="277"/>
      <c r="VW60" s="277"/>
      <c r="VX60" s="277"/>
      <c r="VY60" s="277"/>
      <c r="VZ60" s="277"/>
      <c r="WA60" s="277"/>
      <c r="WB60" s="277"/>
      <c r="WC60" s="277"/>
      <c r="WD60" s="277"/>
      <c r="WE60" s="277"/>
      <c r="WF60" s="277"/>
      <c r="WG60" s="277"/>
      <c r="WH60" s="277"/>
      <c r="WI60" s="277"/>
      <c r="WJ60" s="277"/>
      <c r="WK60" s="277"/>
      <c r="WL60" s="277"/>
      <c r="WM60" s="277"/>
      <c r="WN60" s="277"/>
      <c r="WO60" s="277"/>
      <c r="WP60" s="277"/>
      <c r="WQ60" s="277"/>
      <c r="WR60" s="277"/>
      <c r="WS60" s="277"/>
      <c r="WT60" s="277"/>
      <c r="WU60" s="277"/>
      <c r="WV60" s="277"/>
      <c r="WW60" s="277"/>
      <c r="WX60" s="277"/>
      <c r="WY60" s="277"/>
      <c r="WZ60" s="277"/>
      <c r="XA60" s="277"/>
      <c r="XB60" s="277"/>
      <c r="XC60" s="277"/>
      <c r="XD60" s="277"/>
      <c r="XE60" s="277"/>
      <c r="XF60" s="277"/>
      <c r="XG60" s="277"/>
      <c r="XH60" s="277"/>
      <c r="XI60" s="277"/>
      <c r="XJ60" s="277"/>
      <c r="XK60" s="277"/>
      <c r="XL60" s="277"/>
      <c r="XM60" s="277"/>
      <c r="XN60" s="277"/>
      <c r="XO60" s="277"/>
      <c r="XP60" s="277"/>
      <c r="XQ60" s="277"/>
      <c r="XR60" s="277"/>
      <c r="XS60" s="277"/>
      <c r="XT60" s="277"/>
      <c r="XU60" s="277"/>
      <c r="XV60" s="277"/>
      <c r="XW60" s="277"/>
      <c r="XX60" s="277"/>
      <c r="XY60" s="277"/>
      <c r="XZ60" s="277"/>
      <c r="YA60" s="277"/>
      <c r="YB60" s="277"/>
      <c r="YC60" s="277"/>
      <c r="YD60" s="277"/>
      <c r="YE60" s="277"/>
      <c r="YF60" s="277"/>
      <c r="YG60" s="277"/>
      <c r="YH60" s="277"/>
      <c r="YI60" s="277"/>
      <c r="YJ60" s="277"/>
      <c r="YK60" s="277"/>
      <c r="YL60" s="277"/>
      <c r="YM60" s="277"/>
      <c r="YN60" s="277"/>
      <c r="YO60" s="277"/>
      <c r="YP60" s="277"/>
      <c r="YQ60" s="277"/>
      <c r="YR60" s="277"/>
      <c r="YS60" s="277"/>
      <c r="YT60" s="277"/>
      <c r="YU60" s="277"/>
      <c r="YV60" s="277"/>
      <c r="YW60" s="277"/>
      <c r="YX60" s="277"/>
      <c r="YY60" s="277"/>
      <c r="YZ60" s="277"/>
      <c r="ZA60" s="277"/>
      <c r="ZB60" s="277"/>
      <c r="ZC60" s="277"/>
      <c r="ZD60" s="277"/>
      <c r="ZE60" s="277"/>
      <c r="ZF60" s="277"/>
      <c r="ZG60" s="277"/>
      <c r="ZH60" s="277"/>
      <c r="ZI60" s="277"/>
      <c r="ZJ60" s="277"/>
      <c r="ZK60" s="277"/>
      <c r="ZL60" s="277"/>
      <c r="ZM60" s="277"/>
      <c r="ZN60" s="277"/>
      <c r="ZO60" s="277"/>
      <c r="ZP60" s="277"/>
      <c r="ZQ60" s="277"/>
      <c r="ZR60" s="277"/>
      <c r="ZS60" s="277"/>
      <c r="ZT60" s="277"/>
      <c r="ZU60" s="277"/>
      <c r="ZV60" s="277"/>
      <c r="ZW60" s="277"/>
      <c r="ZX60" s="277"/>
      <c r="ZY60" s="277"/>
      <c r="ZZ60" s="277"/>
      <c r="AAA60" s="277"/>
      <c r="AAB60" s="277"/>
      <c r="AAC60" s="277"/>
      <c r="AAD60" s="277"/>
      <c r="AAE60" s="277"/>
      <c r="AAF60" s="277"/>
      <c r="AAG60" s="277"/>
      <c r="AAH60" s="277"/>
      <c r="AAI60" s="277"/>
      <c r="AAJ60" s="277"/>
      <c r="AAK60" s="277"/>
      <c r="AAL60" s="277"/>
      <c r="AAM60" s="277"/>
      <c r="AAN60" s="277"/>
      <c r="AAO60" s="277"/>
      <c r="AAP60" s="277"/>
      <c r="AAQ60" s="277"/>
      <c r="AAR60" s="277"/>
      <c r="AAS60" s="277"/>
      <c r="AAT60" s="277"/>
      <c r="AAU60" s="277"/>
      <c r="AAV60" s="277"/>
      <c r="AAW60" s="277"/>
      <c r="AAX60" s="277"/>
      <c r="AAY60" s="277"/>
      <c r="AAZ60" s="277"/>
      <c r="ABA60" s="277"/>
      <c r="ABB60" s="277"/>
      <c r="ABC60" s="277"/>
      <c r="ABD60" s="277"/>
      <c r="ABE60" s="277"/>
      <c r="ABF60" s="277"/>
      <c r="ABG60" s="277"/>
      <c r="ABH60" s="277"/>
      <c r="ABI60" s="277"/>
      <c r="ABJ60" s="277"/>
      <c r="ABK60" s="277"/>
      <c r="ABL60" s="277"/>
      <c r="ABM60" s="277"/>
      <c r="ABN60" s="277"/>
      <c r="ABO60" s="277"/>
      <c r="ABP60" s="277"/>
      <c r="ABQ60" s="277"/>
      <c r="ABR60" s="277"/>
      <c r="ABS60" s="277"/>
      <c r="ABT60" s="277"/>
      <c r="ABU60" s="277"/>
      <c r="ABV60" s="277"/>
      <c r="ABW60" s="277"/>
      <c r="ABX60" s="277"/>
      <c r="ABY60" s="277"/>
      <c r="ABZ60" s="277"/>
      <c r="ACA60" s="277"/>
      <c r="ACB60" s="277"/>
      <c r="ACC60" s="277"/>
      <c r="ACD60" s="277"/>
      <c r="ACE60" s="277"/>
      <c r="ACF60" s="277"/>
      <c r="ACG60" s="277"/>
      <c r="ACH60" s="277"/>
      <c r="ACI60" s="277"/>
      <c r="ACJ60" s="277"/>
      <c r="ACK60" s="277"/>
      <c r="ACL60" s="277"/>
      <c r="ACM60" s="277"/>
      <c r="ACN60" s="277"/>
      <c r="ACO60" s="277"/>
      <c r="ACP60" s="277"/>
      <c r="ACQ60" s="277"/>
      <c r="ACR60" s="277"/>
      <c r="ACS60" s="277"/>
      <c r="ACT60" s="277"/>
      <c r="ACU60" s="277"/>
      <c r="ACV60" s="277"/>
      <c r="ACW60" s="277"/>
      <c r="ACX60" s="277"/>
      <c r="ACY60" s="277"/>
      <c r="ACZ60" s="277"/>
      <c r="ADA60" s="277"/>
      <c r="ADB60" s="277"/>
      <c r="ADC60" s="277"/>
      <c r="ADD60" s="277"/>
      <c r="ADE60" s="277"/>
      <c r="ADF60" s="277"/>
      <c r="ADG60" s="277"/>
      <c r="ADH60" s="277"/>
      <c r="ADI60" s="277"/>
      <c r="ADJ60" s="277"/>
      <c r="ADK60" s="277"/>
      <c r="ADL60" s="277"/>
      <c r="ADM60" s="277"/>
      <c r="ADN60" s="277"/>
      <c r="ADO60" s="277"/>
      <c r="ADP60" s="277"/>
      <c r="ADQ60" s="277"/>
      <c r="ADR60" s="277"/>
      <c r="ADS60" s="277"/>
      <c r="ADT60" s="277"/>
      <c r="ADU60" s="277"/>
      <c r="ADV60" s="277"/>
      <c r="ADW60" s="277"/>
      <c r="ADX60" s="277"/>
      <c r="ADY60" s="277"/>
      <c r="ADZ60" s="277"/>
      <c r="AEA60" s="277"/>
      <c r="AEB60" s="277"/>
      <c r="AEC60" s="277"/>
      <c r="AED60" s="277"/>
      <c r="AEE60" s="277"/>
      <c r="AEF60" s="277"/>
      <c r="AEG60" s="277"/>
      <c r="AEH60" s="277"/>
      <c r="AEI60" s="277"/>
      <c r="AEJ60" s="277"/>
      <c r="AEK60" s="277"/>
      <c r="AEL60" s="277"/>
      <c r="AEM60" s="277"/>
      <c r="AEN60" s="277"/>
      <c r="AEO60" s="277"/>
      <c r="AEP60" s="277"/>
      <c r="AEQ60" s="277"/>
      <c r="AER60" s="277"/>
      <c r="AES60" s="277"/>
      <c r="AET60" s="277"/>
      <c r="AEU60" s="277"/>
      <c r="AEV60" s="277"/>
      <c r="AEW60" s="277"/>
      <c r="AEX60" s="277"/>
      <c r="AEY60" s="277"/>
      <c r="AEZ60" s="277"/>
      <c r="AFA60" s="277"/>
      <c r="AFB60" s="277"/>
      <c r="AFC60" s="277"/>
      <c r="AFD60" s="277"/>
      <c r="AFE60" s="277"/>
      <c r="AFF60" s="277"/>
      <c r="AFG60" s="277"/>
      <c r="AFH60" s="277"/>
      <c r="AFI60" s="277"/>
      <c r="AFJ60" s="277"/>
      <c r="AFK60" s="277"/>
      <c r="AFL60" s="277"/>
      <c r="AFM60" s="277"/>
      <c r="AFN60" s="277"/>
      <c r="AFO60" s="277"/>
      <c r="AFP60" s="277"/>
      <c r="AFQ60" s="277"/>
      <c r="AFR60" s="277"/>
      <c r="AFS60" s="277"/>
      <c r="AFT60" s="277"/>
      <c r="AFU60" s="277"/>
      <c r="AFV60" s="277"/>
      <c r="AFW60" s="277"/>
      <c r="AFX60" s="277"/>
      <c r="AFY60" s="277"/>
      <c r="AFZ60" s="277"/>
      <c r="AGA60" s="277"/>
      <c r="AGB60" s="277"/>
      <c r="AGC60" s="277"/>
      <c r="AGD60" s="277"/>
      <c r="AGE60" s="277"/>
      <c r="AGF60" s="277"/>
      <c r="AGG60" s="277"/>
      <c r="AGH60" s="277"/>
      <c r="AGI60" s="277"/>
      <c r="AGJ60" s="277"/>
      <c r="AGK60" s="277"/>
      <c r="AGL60" s="277"/>
      <c r="AGM60" s="277"/>
      <c r="AGN60" s="277"/>
      <c r="AGO60" s="277"/>
      <c r="AGP60" s="277"/>
      <c r="AGQ60" s="277"/>
      <c r="AGR60" s="277"/>
      <c r="AGS60" s="277"/>
      <c r="AGT60" s="277"/>
      <c r="AGU60" s="277"/>
      <c r="AGV60" s="277"/>
      <c r="AGW60" s="277"/>
      <c r="AGX60" s="277"/>
      <c r="AGY60" s="277"/>
      <c r="AGZ60" s="277"/>
      <c r="AHA60" s="277"/>
      <c r="AHB60" s="277"/>
      <c r="AHC60" s="277"/>
      <c r="AHD60" s="277"/>
      <c r="AHE60" s="277"/>
      <c r="AHF60" s="277"/>
      <c r="AHG60" s="277"/>
      <c r="AHH60" s="277"/>
      <c r="AHI60" s="277"/>
      <c r="AHJ60" s="277"/>
      <c r="AHK60" s="277"/>
      <c r="AHL60" s="277"/>
      <c r="AHM60" s="277"/>
      <c r="AHN60" s="277"/>
      <c r="AHO60" s="277"/>
      <c r="AHP60" s="277"/>
      <c r="AHQ60" s="277"/>
      <c r="AHR60" s="277"/>
      <c r="AHS60" s="277"/>
      <c r="AHT60" s="277"/>
      <c r="AHU60" s="277"/>
      <c r="AHV60" s="277"/>
      <c r="AHW60" s="277"/>
      <c r="AHX60" s="277"/>
      <c r="AHY60" s="277"/>
      <c r="AHZ60" s="277"/>
      <c r="AIA60" s="277"/>
      <c r="AIB60" s="277"/>
      <c r="AIC60" s="277"/>
      <c r="AID60" s="277"/>
      <c r="AIE60" s="277"/>
      <c r="AIF60" s="277"/>
      <c r="AIG60" s="277"/>
      <c r="AIH60" s="277"/>
      <c r="AII60" s="277"/>
      <c r="AIJ60" s="277"/>
      <c r="AIK60" s="277"/>
      <c r="AIL60" s="277"/>
      <c r="AIM60" s="277"/>
      <c r="AIN60" s="277"/>
      <c r="AIO60" s="277"/>
      <c r="AIP60" s="277"/>
      <c r="AIQ60" s="277"/>
      <c r="AIR60" s="277"/>
      <c r="AIS60" s="277"/>
      <c r="AIT60" s="277"/>
      <c r="AIU60" s="277"/>
      <c r="AIV60" s="277"/>
      <c r="AIW60" s="277"/>
      <c r="AIX60" s="277"/>
      <c r="AIY60" s="277"/>
      <c r="AIZ60" s="277"/>
      <c r="AJA60" s="277"/>
      <c r="AJB60" s="277"/>
      <c r="AJC60" s="277"/>
      <c r="AJD60" s="277"/>
      <c r="AJE60" s="277"/>
      <c r="AJF60" s="277"/>
      <c r="AJG60" s="277"/>
      <c r="AJH60" s="277"/>
      <c r="AJI60" s="277"/>
      <c r="AJJ60" s="277"/>
      <c r="AJK60" s="277"/>
      <c r="AJL60" s="277"/>
      <c r="AJM60" s="277"/>
      <c r="AJN60" s="277"/>
      <c r="AJO60" s="277"/>
      <c r="AJP60" s="277"/>
      <c r="AJQ60" s="277"/>
      <c r="AJR60" s="277"/>
      <c r="AJS60" s="277"/>
      <c r="AJT60" s="277"/>
      <c r="AJU60" s="277"/>
      <c r="AJV60" s="277"/>
      <c r="AJW60" s="277"/>
      <c r="AJX60" s="277"/>
      <c r="AJY60" s="277"/>
      <c r="AJZ60" s="277"/>
      <c r="AKA60" s="277"/>
      <c r="AKB60" s="277"/>
      <c r="AKC60" s="277"/>
      <c r="AKD60" s="277"/>
      <c r="AKE60" s="277"/>
      <c r="AKF60" s="277"/>
      <c r="AKG60" s="277"/>
      <c r="AKH60" s="277"/>
      <c r="AKI60" s="277"/>
      <c r="AKJ60" s="277"/>
      <c r="AKK60" s="277"/>
      <c r="AKL60" s="277"/>
      <c r="AKM60" s="277"/>
      <c r="AKN60" s="277"/>
      <c r="AKO60" s="277"/>
      <c r="AKP60" s="277"/>
      <c r="AKQ60" s="277"/>
      <c r="AKR60" s="277"/>
      <c r="AKS60" s="277"/>
      <c r="AKT60" s="277"/>
      <c r="AKU60" s="277"/>
      <c r="AKV60" s="277"/>
      <c r="AKW60" s="277"/>
      <c r="AKX60" s="277"/>
      <c r="AKY60" s="277"/>
      <c r="AKZ60" s="277"/>
      <c r="ALA60" s="277"/>
      <c r="ALB60" s="277"/>
      <c r="ALC60" s="277"/>
      <c r="ALD60" s="277"/>
      <c r="ALE60" s="277"/>
      <c r="ALF60" s="277"/>
      <c r="ALG60" s="277"/>
      <c r="ALH60" s="277"/>
      <c r="ALI60" s="277"/>
      <c r="ALJ60" s="277"/>
      <c r="ALK60" s="277"/>
      <c r="ALL60" s="277"/>
      <c r="ALM60" s="277"/>
      <c r="ALN60" s="277"/>
      <c r="ALO60" s="277"/>
      <c r="ALP60" s="277"/>
      <c r="ALQ60" s="277"/>
      <c r="ALR60" s="277"/>
      <c r="ALS60" s="277"/>
      <c r="ALT60" s="277"/>
      <c r="ALU60" s="277"/>
      <c r="ALV60" s="277"/>
      <c r="ALW60" s="277"/>
      <c r="ALX60" s="277"/>
      <c r="ALY60" s="277"/>
      <c r="ALZ60" s="277"/>
      <c r="AMA60" s="277"/>
      <c r="AMB60" s="277"/>
      <c r="AMC60" s="277"/>
      <c r="AMD60" s="277"/>
      <c r="AME60" s="277"/>
      <c r="AMF60" s="277"/>
      <c r="AMG60" s="277"/>
      <c r="AMH60" s="277"/>
      <c r="AMI60" s="277"/>
      <c r="AMJ60" s="58"/>
    </row>
    <row r="61" spans="1:1024" s="46" customFormat="1" ht="16.5" customHeigh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c r="HN61" s="61"/>
      <c r="HO61" s="61"/>
      <c r="HP61" s="61"/>
      <c r="HQ61" s="61"/>
      <c r="HR61" s="61"/>
      <c r="HS61" s="61"/>
      <c r="HT61" s="61"/>
      <c r="HU61" s="61"/>
      <c r="HV61" s="61"/>
      <c r="HW61" s="61"/>
      <c r="HX61" s="61"/>
      <c r="HY61" s="61"/>
      <c r="HZ61" s="61"/>
      <c r="IA61" s="61"/>
      <c r="IB61" s="61"/>
      <c r="IC61" s="61"/>
      <c r="ID61" s="61"/>
      <c r="IE61" s="61"/>
      <c r="IF61" s="61"/>
      <c r="IG61" s="61"/>
      <c r="IH61" s="61"/>
      <c r="II61" s="61"/>
      <c r="IJ61" s="61"/>
      <c r="IK61" s="61"/>
      <c r="IL61" s="61"/>
      <c r="IM61" s="61"/>
      <c r="IN61" s="61"/>
      <c r="IO61" s="61"/>
      <c r="IP61" s="61"/>
      <c r="IQ61" s="61"/>
      <c r="IR61" s="61"/>
      <c r="IS61" s="61"/>
      <c r="IT61" s="61"/>
      <c r="IU61" s="61"/>
      <c r="IV61" s="61"/>
      <c r="IW61" s="61"/>
      <c r="IX61" s="61"/>
      <c r="IY61" s="61"/>
      <c r="IZ61" s="61"/>
      <c r="JA61" s="61"/>
      <c r="JB61" s="61"/>
      <c r="JC61" s="61"/>
      <c r="JD61" s="61"/>
      <c r="JE61" s="61"/>
      <c r="JF61" s="61"/>
      <c r="JG61" s="61"/>
      <c r="JH61" s="61"/>
      <c r="JI61" s="61"/>
      <c r="JJ61" s="61"/>
      <c r="JK61" s="61"/>
      <c r="JL61" s="61"/>
      <c r="JM61" s="61"/>
      <c r="JN61" s="61"/>
      <c r="JO61" s="61"/>
      <c r="JP61" s="61"/>
      <c r="JQ61" s="61"/>
      <c r="JR61" s="61"/>
      <c r="JS61" s="61"/>
      <c r="JT61" s="61"/>
      <c r="JU61" s="61"/>
      <c r="JV61" s="61"/>
      <c r="JW61" s="61"/>
      <c r="JX61" s="61"/>
      <c r="JY61" s="61"/>
      <c r="JZ61" s="61"/>
      <c r="KA61" s="61"/>
      <c r="KB61" s="61"/>
      <c r="KC61" s="61"/>
      <c r="KD61" s="61"/>
      <c r="KE61" s="61"/>
      <c r="KF61" s="61"/>
      <c r="KG61" s="61"/>
      <c r="KH61" s="61"/>
      <c r="KI61" s="61"/>
      <c r="KJ61" s="61"/>
      <c r="KK61" s="61"/>
      <c r="KL61" s="61"/>
      <c r="KM61" s="61"/>
      <c r="KN61" s="61"/>
      <c r="KO61" s="61"/>
      <c r="KP61" s="61"/>
      <c r="KQ61" s="61"/>
      <c r="KR61" s="61"/>
      <c r="KS61" s="61"/>
      <c r="KT61" s="61"/>
      <c r="KU61" s="61"/>
      <c r="KV61" s="61"/>
      <c r="KW61" s="61"/>
      <c r="KX61" s="61"/>
      <c r="KY61" s="61"/>
      <c r="KZ61" s="61"/>
      <c r="LA61" s="61"/>
      <c r="LB61" s="61"/>
      <c r="LC61" s="61"/>
      <c r="LD61" s="61"/>
      <c r="LE61" s="61"/>
      <c r="LF61" s="61"/>
      <c r="LG61" s="61"/>
      <c r="LH61" s="61"/>
      <c r="LI61" s="61"/>
      <c r="LJ61" s="61"/>
      <c r="LK61" s="61"/>
      <c r="LL61" s="61"/>
      <c r="LM61" s="61"/>
      <c r="LN61" s="61"/>
      <c r="LO61" s="61"/>
      <c r="LP61" s="61"/>
      <c r="LQ61" s="61"/>
      <c r="LR61" s="61"/>
      <c r="LS61" s="61"/>
      <c r="LT61" s="61"/>
      <c r="LU61" s="61"/>
      <c r="LV61" s="61"/>
      <c r="LW61" s="61"/>
      <c r="LX61" s="61"/>
      <c r="LY61" s="61"/>
      <c r="LZ61" s="61"/>
      <c r="MA61" s="61"/>
      <c r="MB61" s="61"/>
      <c r="MC61" s="61"/>
      <c r="MD61" s="61"/>
      <c r="ME61" s="61"/>
      <c r="MF61" s="61"/>
      <c r="MG61" s="61"/>
      <c r="MH61" s="61"/>
      <c r="MI61" s="61"/>
      <c r="MJ61" s="61"/>
      <c r="MK61" s="61"/>
      <c r="ML61" s="61"/>
      <c r="MM61" s="61"/>
      <c r="MN61" s="61"/>
      <c r="MO61" s="61"/>
      <c r="MP61" s="61"/>
      <c r="MQ61" s="61"/>
      <c r="MR61" s="61"/>
      <c r="MS61" s="61"/>
      <c r="MT61" s="61"/>
      <c r="MU61" s="61"/>
      <c r="MV61" s="61"/>
      <c r="MW61" s="61"/>
      <c r="MX61" s="61"/>
      <c r="MY61" s="61"/>
      <c r="MZ61" s="61"/>
      <c r="NA61" s="61"/>
      <c r="NB61" s="61"/>
      <c r="NC61" s="61"/>
      <c r="ND61" s="61"/>
      <c r="NE61" s="61"/>
      <c r="NF61" s="61"/>
      <c r="NG61" s="61"/>
      <c r="NH61" s="61"/>
      <c r="NI61" s="61"/>
      <c r="NJ61" s="61"/>
      <c r="NK61" s="61"/>
      <c r="NL61" s="61"/>
      <c r="NM61" s="61"/>
      <c r="NN61" s="61"/>
      <c r="NO61" s="61"/>
      <c r="NP61" s="61"/>
      <c r="NQ61" s="61"/>
      <c r="NR61" s="61"/>
      <c r="NS61" s="61"/>
      <c r="NT61" s="61"/>
      <c r="NU61" s="61"/>
      <c r="NV61" s="61"/>
      <c r="NW61" s="61"/>
      <c r="NX61" s="61"/>
      <c r="NY61" s="61"/>
      <c r="NZ61" s="61"/>
      <c r="OA61" s="61"/>
      <c r="OB61" s="61"/>
      <c r="OC61" s="61"/>
      <c r="OD61" s="61"/>
      <c r="OE61" s="61"/>
      <c r="OF61" s="61"/>
      <c r="OG61" s="61"/>
      <c r="OH61" s="61"/>
      <c r="OI61" s="61"/>
      <c r="OJ61" s="61"/>
      <c r="OK61" s="61"/>
      <c r="OL61" s="61"/>
      <c r="OM61" s="61"/>
      <c r="ON61" s="61"/>
      <c r="OO61" s="61"/>
      <c r="OP61" s="61"/>
      <c r="OQ61" s="61"/>
      <c r="OR61" s="61"/>
      <c r="OS61" s="61"/>
      <c r="OT61" s="61"/>
      <c r="OU61" s="61"/>
      <c r="OV61" s="61"/>
      <c r="OW61" s="61"/>
      <c r="OX61" s="61"/>
      <c r="OY61" s="61"/>
      <c r="OZ61" s="61"/>
      <c r="PA61" s="61"/>
      <c r="PB61" s="61"/>
      <c r="PC61" s="61"/>
      <c r="PD61" s="61"/>
      <c r="PE61" s="61"/>
      <c r="PF61" s="61"/>
      <c r="PG61" s="61"/>
      <c r="PH61" s="61"/>
      <c r="PI61" s="61"/>
      <c r="PJ61" s="61"/>
      <c r="PK61" s="61"/>
      <c r="PL61" s="61"/>
      <c r="PM61" s="61"/>
      <c r="PN61" s="61"/>
      <c r="PO61" s="61"/>
      <c r="PP61" s="61"/>
      <c r="PQ61" s="61"/>
      <c r="PR61" s="61"/>
      <c r="PS61" s="61"/>
      <c r="PT61" s="61"/>
      <c r="PU61" s="61"/>
      <c r="PV61" s="61"/>
      <c r="PW61" s="61"/>
      <c r="PX61" s="61"/>
      <c r="PY61" s="61"/>
      <c r="PZ61" s="61"/>
      <c r="QA61" s="61"/>
      <c r="QB61" s="61"/>
      <c r="QC61" s="61"/>
      <c r="QD61" s="61"/>
      <c r="QE61" s="61"/>
      <c r="QF61" s="61"/>
      <c r="QG61" s="61"/>
      <c r="QH61" s="61"/>
      <c r="QI61" s="61"/>
      <c r="QJ61" s="61"/>
      <c r="QK61" s="61"/>
      <c r="QL61" s="61"/>
      <c r="QM61" s="61"/>
      <c r="QN61" s="61"/>
      <c r="QO61" s="61"/>
      <c r="QP61" s="61"/>
      <c r="QQ61" s="61"/>
      <c r="QR61" s="61"/>
      <c r="QS61" s="61"/>
      <c r="QT61" s="61"/>
      <c r="QU61" s="61"/>
      <c r="QV61" s="61"/>
      <c r="QW61" s="61"/>
      <c r="QX61" s="61"/>
      <c r="QY61" s="61"/>
      <c r="QZ61" s="61"/>
      <c r="RA61" s="61"/>
      <c r="RB61" s="61"/>
      <c r="RC61" s="61"/>
      <c r="RD61" s="61"/>
      <c r="RE61" s="61"/>
      <c r="RF61" s="61"/>
      <c r="RG61" s="61"/>
      <c r="RH61" s="61"/>
      <c r="RI61" s="61"/>
      <c r="RJ61" s="61"/>
      <c r="RK61" s="61"/>
      <c r="RL61" s="61"/>
      <c r="RM61" s="61"/>
      <c r="RN61" s="61"/>
      <c r="RO61" s="61"/>
      <c r="RP61" s="61"/>
      <c r="RQ61" s="61"/>
      <c r="RR61" s="61"/>
      <c r="RS61" s="61"/>
      <c r="RT61" s="61"/>
      <c r="RU61" s="61"/>
      <c r="RV61" s="61"/>
      <c r="RW61" s="61"/>
      <c r="RX61" s="61"/>
      <c r="RY61" s="61"/>
      <c r="RZ61" s="61"/>
      <c r="SA61" s="61"/>
      <c r="SB61" s="61"/>
      <c r="SC61" s="61"/>
      <c r="SD61" s="61"/>
      <c r="SE61" s="61"/>
      <c r="SF61" s="61"/>
      <c r="SG61" s="61"/>
      <c r="SH61" s="61"/>
      <c r="SI61" s="61"/>
      <c r="SJ61" s="61"/>
      <c r="SK61" s="61"/>
      <c r="SL61" s="61"/>
      <c r="SM61" s="61"/>
      <c r="SN61" s="61"/>
      <c r="SO61" s="61"/>
      <c r="SP61" s="61"/>
      <c r="SQ61" s="61"/>
      <c r="SR61" s="61"/>
      <c r="SS61" s="61"/>
      <c r="ST61" s="61"/>
      <c r="SU61" s="61"/>
      <c r="SV61" s="61"/>
      <c r="SW61" s="61"/>
      <c r="SX61" s="61"/>
      <c r="SY61" s="61"/>
      <c r="SZ61" s="61"/>
      <c r="TA61" s="61"/>
      <c r="TB61" s="61"/>
      <c r="TC61" s="61"/>
      <c r="TD61" s="61"/>
      <c r="TE61" s="61"/>
      <c r="TF61" s="61"/>
      <c r="TG61" s="61"/>
      <c r="TH61" s="61"/>
      <c r="TI61" s="61"/>
      <c r="TJ61" s="61"/>
      <c r="TK61" s="61"/>
      <c r="TL61" s="61"/>
      <c r="TM61" s="61"/>
      <c r="TN61" s="61"/>
      <c r="TO61" s="61"/>
      <c r="TP61" s="61"/>
      <c r="TQ61" s="61"/>
      <c r="TR61" s="61"/>
      <c r="TS61" s="61"/>
      <c r="TT61" s="61"/>
      <c r="TU61" s="61"/>
      <c r="TV61" s="61"/>
      <c r="TW61" s="61"/>
      <c r="TX61" s="61"/>
      <c r="TY61" s="61"/>
      <c r="TZ61" s="61"/>
      <c r="UA61" s="61"/>
      <c r="UB61" s="61"/>
      <c r="UC61" s="61"/>
      <c r="UD61" s="61"/>
      <c r="UE61" s="61"/>
      <c r="UF61" s="61"/>
      <c r="UG61" s="61"/>
      <c r="UH61" s="61"/>
      <c r="UI61" s="61"/>
      <c r="UJ61" s="61"/>
      <c r="UK61" s="61"/>
      <c r="UL61" s="61"/>
      <c r="UM61" s="61"/>
      <c r="UN61" s="61"/>
      <c r="UO61" s="61"/>
      <c r="UP61" s="61"/>
      <c r="UQ61" s="61"/>
      <c r="UR61" s="61"/>
      <c r="US61" s="61"/>
      <c r="UT61" s="61"/>
      <c r="UU61" s="61"/>
      <c r="UV61" s="61"/>
      <c r="UW61" s="61"/>
      <c r="UX61" s="61"/>
      <c r="UY61" s="61"/>
      <c r="UZ61" s="61"/>
      <c r="VA61" s="61"/>
      <c r="VB61" s="61"/>
      <c r="VC61" s="61"/>
      <c r="VD61" s="61"/>
      <c r="VE61" s="61"/>
      <c r="VF61" s="61"/>
      <c r="VG61" s="61"/>
      <c r="VH61" s="61"/>
      <c r="VI61" s="61"/>
      <c r="VJ61" s="61"/>
      <c r="VK61" s="61"/>
      <c r="VL61" s="61"/>
      <c r="VM61" s="61"/>
      <c r="VN61" s="61"/>
      <c r="VO61" s="61"/>
      <c r="VP61" s="61"/>
      <c r="VQ61" s="61"/>
      <c r="VR61" s="61"/>
      <c r="VS61" s="61"/>
      <c r="VT61" s="61"/>
      <c r="VU61" s="61"/>
      <c r="VV61" s="61"/>
      <c r="VW61" s="61"/>
      <c r="VX61" s="61"/>
      <c r="VY61" s="61"/>
      <c r="VZ61" s="61"/>
      <c r="WA61" s="61"/>
      <c r="WB61" s="61"/>
      <c r="WC61" s="61"/>
      <c r="WD61" s="61"/>
      <c r="WE61" s="61"/>
      <c r="WF61" s="61"/>
      <c r="WG61" s="61"/>
      <c r="WH61" s="61"/>
      <c r="WI61" s="61"/>
      <c r="WJ61" s="61"/>
      <c r="WK61" s="61"/>
      <c r="WL61" s="61"/>
      <c r="WM61" s="61"/>
      <c r="WN61" s="61"/>
      <c r="WO61" s="61"/>
      <c r="WP61" s="61"/>
      <c r="WQ61" s="61"/>
      <c r="WR61" s="61"/>
      <c r="WS61" s="61"/>
      <c r="WT61" s="61"/>
      <c r="WU61" s="61"/>
      <c r="WV61" s="61"/>
      <c r="WW61" s="61"/>
      <c r="WX61" s="61"/>
      <c r="WY61" s="61"/>
      <c r="WZ61" s="61"/>
      <c r="XA61" s="61"/>
      <c r="XB61" s="61"/>
      <c r="XC61" s="61"/>
      <c r="XD61" s="61"/>
      <c r="XE61" s="61"/>
      <c r="XF61" s="61"/>
      <c r="XG61" s="61"/>
      <c r="XH61" s="61"/>
      <c r="XI61" s="61"/>
      <c r="XJ61" s="61"/>
      <c r="XK61" s="61"/>
      <c r="XL61" s="61"/>
      <c r="XM61" s="61"/>
      <c r="XN61" s="61"/>
      <c r="XO61" s="61"/>
      <c r="XP61" s="61"/>
      <c r="XQ61" s="61"/>
      <c r="XR61" s="61"/>
      <c r="XS61" s="61"/>
      <c r="XT61" s="61"/>
      <c r="XU61" s="61"/>
      <c r="XV61" s="61"/>
      <c r="XW61" s="61"/>
      <c r="XX61" s="61"/>
      <c r="XY61" s="61"/>
      <c r="XZ61" s="61"/>
      <c r="YA61" s="61"/>
      <c r="YB61" s="61"/>
      <c r="YC61" s="61"/>
      <c r="YD61" s="61"/>
      <c r="YE61" s="61"/>
      <c r="YF61" s="61"/>
      <c r="YG61" s="61"/>
      <c r="YH61" s="61"/>
      <c r="YI61" s="61"/>
      <c r="YJ61" s="61"/>
      <c r="YK61" s="61"/>
      <c r="YL61" s="61"/>
      <c r="YM61" s="61"/>
      <c r="YN61" s="61"/>
      <c r="YO61" s="61"/>
      <c r="YP61" s="61"/>
      <c r="YQ61" s="61"/>
      <c r="YR61" s="61"/>
      <c r="YS61" s="61"/>
      <c r="YT61" s="61"/>
      <c r="YU61" s="61"/>
      <c r="YV61" s="61"/>
      <c r="YW61" s="61"/>
      <c r="YX61" s="61"/>
      <c r="YY61" s="61"/>
      <c r="YZ61" s="61"/>
      <c r="ZA61" s="61"/>
      <c r="ZB61" s="61"/>
      <c r="ZC61" s="61"/>
      <c r="ZD61" s="61"/>
      <c r="ZE61" s="61"/>
      <c r="ZF61" s="61"/>
      <c r="ZG61" s="61"/>
      <c r="ZH61" s="61"/>
      <c r="ZI61" s="61"/>
      <c r="ZJ61" s="61"/>
      <c r="ZK61" s="61"/>
      <c r="ZL61" s="61"/>
      <c r="ZM61" s="61"/>
      <c r="ZN61" s="61"/>
      <c r="ZO61" s="61"/>
      <c r="ZP61" s="61"/>
      <c r="ZQ61" s="61"/>
      <c r="ZR61" s="61"/>
      <c r="ZS61" s="61"/>
      <c r="ZT61" s="61"/>
      <c r="ZU61" s="61"/>
      <c r="ZV61" s="61"/>
      <c r="ZW61" s="61"/>
      <c r="ZX61" s="61"/>
      <c r="ZY61" s="61"/>
      <c r="ZZ61" s="61"/>
      <c r="AAA61" s="61"/>
      <c r="AAB61" s="61"/>
      <c r="AAC61" s="61"/>
      <c r="AAD61" s="61"/>
      <c r="AAE61" s="61"/>
      <c r="AAF61" s="61"/>
      <c r="AAG61" s="61"/>
      <c r="AAH61" s="61"/>
      <c r="AAI61" s="61"/>
      <c r="AAJ61" s="61"/>
      <c r="AAK61" s="61"/>
      <c r="AAL61" s="61"/>
      <c r="AAM61" s="61"/>
      <c r="AAN61" s="61"/>
      <c r="AAO61" s="61"/>
      <c r="AAP61" s="61"/>
      <c r="AAQ61" s="61"/>
      <c r="AAR61" s="61"/>
      <c r="AAS61" s="61"/>
      <c r="AAT61" s="61"/>
      <c r="AAU61" s="61"/>
      <c r="AAV61" s="61"/>
      <c r="AAW61" s="61"/>
      <c r="AAX61" s="61"/>
      <c r="AAY61" s="61"/>
      <c r="AAZ61" s="61"/>
      <c r="ABA61" s="61"/>
      <c r="ABB61" s="61"/>
      <c r="ABC61" s="61"/>
      <c r="ABD61" s="61"/>
      <c r="ABE61" s="61"/>
      <c r="ABF61" s="61"/>
      <c r="ABG61" s="61"/>
      <c r="ABH61" s="61"/>
      <c r="ABI61" s="61"/>
      <c r="ABJ61" s="61"/>
      <c r="ABK61" s="61"/>
      <c r="ABL61" s="61"/>
      <c r="ABM61" s="61"/>
      <c r="ABN61" s="61"/>
      <c r="ABO61" s="61"/>
      <c r="ABP61" s="61"/>
      <c r="ABQ61" s="61"/>
      <c r="ABR61" s="61"/>
      <c r="ABS61" s="61"/>
      <c r="ABT61" s="61"/>
      <c r="ABU61" s="61"/>
      <c r="ABV61" s="61"/>
      <c r="ABW61" s="61"/>
      <c r="ABX61" s="61"/>
      <c r="ABY61" s="61"/>
      <c r="ABZ61" s="61"/>
      <c r="ACA61" s="61"/>
      <c r="ACB61" s="61"/>
      <c r="ACC61" s="61"/>
      <c r="ACD61" s="61"/>
      <c r="ACE61" s="61"/>
      <c r="ACF61" s="61"/>
      <c r="ACG61" s="61"/>
      <c r="ACH61" s="61"/>
      <c r="ACI61" s="61"/>
      <c r="ACJ61" s="61"/>
      <c r="ACK61" s="61"/>
      <c r="ACL61" s="61"/>
      <c r="ACM61" s="61"/>
      <c r="ACN61" s="61"/>
      <c r="ACO61" s="61"/>
      <c r="ACP61" s="61"/>
      <c r="ACQ61" s="61"/>
      <c r="ACR61" s="61"/>
      <c r="ACS61" s="61"/>
      <c r="ACT61" s="61"/>
      <c r="ACU61" s="61"/>
      <c r="ACV61" s="61"/>
      <c r="ACW61" s="61"/>
      <c r="ACX61" s="61"/>
      <c r="ACY61" s="61"/>
      <c r="ACZ61" s="61"/>
      <c r="ADA61" s="61"/>
      <c r="ADB61" s="61"/>
      <c r="ADC61" s="61"/>
      <c r="ADD61" s="61"/>
      <c r="ADE61" s="61"/>
      <c r="ADF61" s="61"/>
      <c r="ADG61" s="61"/>
      <c r="ADH61" s="61"/>
      <c r="ADI61" s="61"/>
      <c r="ADJ61" s="61"/>
      <c r="ADK61" s="61"/>
      <c r="ADL61" s="61"/>
      <c r="ADM61" s="61"/>
      <c r="ADN61" s="61"/>
      <c r="ADO61" s="61"/>
      <c r="ADP61" s="61"/>
      <c r="ADQ61" s="61"/>
      <c r="ADR61" s="61"/>
      <c r="ADS61" s="61"/>
      <c r="ADT61" s="61"/>
      <c r="ADU61" s="61"/>
      <c r="ADV61" s="61"/>
      <c r="ADW61" s="61"/>
      <c r="ADX61" s="61"/>
      <c r="ADY61" s="61"/>
      <c r="ADZ61" s="61"/>
      <c r="AEA61" s="61"/>
      <c r="AEB61" s="61"/>
      <c r="AEC61" s="61"/>
      <c r="AED61" s="61"/>
      <c r="AEE61" s="61"/>
      <c r="AEF61" s="61"/>
      <c r="AEG61" s="61"/>
      <c r="AEH61" s="61"/>
      <c r="AEI61" s="61"/>
      <c r="AEJ61" s="61"/>
      <c r="AEK61" s="61"/>
      <c r="AEL61" s="61"/>
      <c r="AEM61" s="61"/>
      <c r="AEN61" s="61"/>
      <c r="AEO61" s="61"/>
      <c r="AEP61" s="61"/>
      <c r="AEQ61" s="61"/>
      <c r="AER61" s="61"/>
      <c r="AES61" s="61"/>
      <c r="AET61" s="61"/>
      <c r="AEU61" s="61"/>
      <c r="AEV61" s="61"/>
      <c r="AEW61" s="61"/>
      <c r="AEX61" s="61"/>
      <c r="AEY61" s="61"/>
      <c r="AEZ61" s="61"/>
      <c r="AFA61" s="61"/>
      <c r="AFB61" s="61"/>
      <c r="AFC61" s="61"/>
      <c r="AFD61" s="61"/>
      <c r="AFE61" s="61"/>
      <c r="AFF61" s="61"/>
      <c r="AFG61" s="61"/>
      <c r="AFH61" s="61"/>
      <c r="AFI61" s="61"/>
      <c r="AFJ61" s="61"/>
      <c r="AFK61" s="61"/>
      <c r="AFL61" s="61"/>
      <c r="AFM61" s="61"/>
      <c r="AFN61" s="61"/>
      <c r="AFO61" s="61"/>
      <c r="AFP61" s="61"/>
      <c r="AFQ61" s="61"/>
      <c r="AFR61" s="61"/>
      <c r="AFS61" s="61"/>
      <c r="AFT61" s="61"/>
      <c r="AFU61" s="61"/>
      <c r="AFV61" s="61"/>
      <c r="AFW61" s="61"/>
      <c r="AFX61" s="61"/>
      <c r="AFY61" s="61"/>
      <c r="AFZ61" s="61"/>
      <c r="AGA61" s="61"/>
      <c r="AGB61" s="61"/>
      <c r="AGC61" s="61"/>
      <c r="AGD61" s="61"/>
      <c r="AGE61" s="61"/>
      <c r="AGF61" s="61"/>
      <c r="AGG61" s="61"/>
      <c r="AGH61" s="61"/>
      <c r="AGI61" s="61"/>
      <c r="AGJ61" s="61"/>
      <c r="AGK61" s="61"/>
      <c r="AGL61" s="61"/>
      <c r="AGM61" s="61"/>
      <c r="AGN61" s="61"/>
      <c r="AGO61" s="61"/>
      <c r="AGP61" s="61"/>
      <c r="AGQ61" s="61"/>
      <c r="AGR61" s="61"/>
      <c r="AGS61" s="61"/>
      <c r="AGT61" s="61"/>
      <c r="AGU61" s="61"/>
      <c r="AGV61" s="61"/>
      <c r="AGW61" s="61"/>
      <c r="AGX61" s="61"/>
      <c r="AGY61" s="61"/>
      <c r="AGZ61" s="61"/>
      <c r="AHA61" s="61"/>
      <c r="AHB61" s="61"/>
      <c r="AHC61" s="61"/>
      <c r="AHD61" s="61"/>
      <c r="AHE61" s="61"/>
      <c r="AHF61" s="61"/>
      <c r="AHG61" s="61"/>
      <c r="AHH61" s="61"/>
      <c r="AHI61" s="61"/>
      <c r="AHJ61" s="61"/>
      <c r="AHK61" s="61"/>
      <c r="AHL61" s="61"/>
      <c r="AHM61" s="61"/>
      <c r="AHN61" s="61"/>
      <c r="AHO61" s="61"/>
      <c r="AHP61" s="61"/>
      <c r="AHQ61" s="61"/>
      <c r="AHR61" s="61"/>
      <c r="AHS61" s="61"/>
      <c r="AHT61" s="61"/>
      <c r="AHU61" s="61"/>
      <c r="AHV61" s="61"/>
      <c r="AHW61" s="61"/>
      <c r="AHX61" s="61"/>
      <c r="AHY61" s="61"/>
      <c r="AHZ61" s="61"/>
      <c r="AIA61" s="61"/>
      <c r="AIB61" s="61"/>
      <c r="AIC61" s="61"/>
      <c r="AID61" s="61"/>
      <c r="AIE61" s="61"/>
      <c r="AIF61" s="61"/>
      <c r="AIG61" s="61"/>
      <c r="AIH61" s="61"/>
      <c r="AII61" s="61"/>
      <c r="AIJ61" s="61"/>
      <c r="AIK61" s="61"/>
      <c r="AIL61" s="61"/>
      <c r="AIM61" s="61"/>
      <c r="AIN61" s="61"/>
      <c r="AIO61" s="61"/>
      <c r="AIP61" s="61"/>
      <c r="AIQ61" s="61"/>
      <c r="AIR61" s="61"/>
      <c r="AIS61" s="61"/>
      <c r="AIT61" s="61"/>
      <c r="AIU61" s="61"/>
      <c r="AIV61" s="61"/>
      <c r="AIW61" s="61"/>
      <c r="AIX61" s="61"/>
      <c r="AIY61" s="61"/>
      <c r="AIZ61" s="61"/>
      <c r="AJA61" s="61"/>
      <c r="AJB61" s="61"/>
      <c r="AJC61" s="61"/>
      <c r="AJD61" s="61"/>
      <c r="AJE61" s="61"/>
      <c r="AJF61" s="61"/>
      <c r="AJG61" s="61"/>
      <c r="AJH61" s="61"/>
      <c r="AJI61" s="61"/>
      <c r="AJJ61" s="61"/>
      <c r="AJK61" s="61"/>
      <c r="AJL61" s="61"/>
      <c r="AJM61" s="61"/>
      <c r="AJN61" s="61"/>
      <c r="AJO61" s="61"/>
      <c r="AJP61" s="61"/>
      <c r="AJQ61" s="61"/>
      <c r="AJR61" s="61"/>
      <c r="AJS61" s="61"/>
      <c r="AJT61" s="61"/>
      <c r="AJU61" s="61"/>
      <c r="AJV61" s="61"/>
      <c r="AJW61" s="61"/>
      <c r="AJX61" s="61"/>
      <c r="AJY61" s="61"/>
      <c r="AJZ61" s="61"/>
      <c r="AKA61" s="61"/>
      <c r="AKB61" s="61"/>
      <c r="AKC61" s="61"/>
      <c r="AKD61" s="61"/>
      <c r="AKE61" s="61"/>
      <c r="AKF61" s="61"/>
      <c r="AKG61" s="61"/>
      <c r="AKH61" s="61"/>
      <c r="AKI61" s="61"/>
      <c r="AKJ61" s="61"/>
      <c r="AKK61" s="61"/>
      <c r="AKL61" s="61"/>
      <c r="AKM61" s="61"/>
      <c r="AKN61" s="61"/>
      <c r="AKO61" s="61"/>
      <c r="AKP61" s="61"/>
      <c r="AKQ61" s="61"/>
      <c r="AKR61" s="61"/>
      <c r="AKS61" s="61"/>
      <c r="AKT61" s="61"/>
      <c r="AKU61" s="61"/>
      <c r="AKV61" s="61"/>
      <c r="AKW61" s="61"/>
      <c r="AKX61" s="61"/>
      <c r="AKY61" s="61"/>
      <c r="AKZ61" s="61"/>
      <c r="ALA61" s="61"/>
      <c r="ALB61" s="61"/>
      <c r="ALC61" s="61"/>
      <c r="ALD61" s="61"/>
      <c r="ALE61" s="61"/>
      <c r="ALF61" s="61"/>
      <c r="ALG61" s="61"/>
      <c r="ALH61" s="61"/>
      <c r="ALI61" s="61"/>
      <c r="ALJ61" s="61"/>
      <c r="ALK61" s="61"/>
      <c r="ALL61" s="61"/>
      <c r="ALM61" s="61"/>
      <c r="ALN61" s="61"/>
      <c r="ALO61" s="61"/>
      <c r="ALP61" s="61"/>
      <c r="ALQ61" s="61"/>
      <c r="ALR61" s="61"/>
      <c r="ALS61" s="61"/>
      <c r="ALT61" s="61"/>
      <c r="ALU61" s="61"/>
      <c r="ALV61" s="61"/>
      <c r="ALW61" s="61"/>
      <c r="ALX61" s="61"/>
      <c r="ALY61" s="61"/>
      <c r="ALZ61" s="61"/>
      <c r="AMA61" s="61"/>
      <c r="AMB61" s="61"/>
      <c r="AMC61" s="61"/>
      <c r="AMD61" s="61"/>
      <c r="AME61" s="61"/>
      <c r="AMF61" s="61"/>
      <c r="AMG61" s="61"/>
      <c r="AMH61" s="61"/>
      <c r="AMI61" s="61"/>
      <c r="AMJ61" s="61"/>
    </row>
    <row r="62" spans="1:1024" s="46" customFormat="1" ht="16.5" customHeight="1">
      <c r="A62" s="278" t="s">
        <v>53</v>
      </c>
      <c r="B62" s="278"/>
      <c r="C62" s="67"/>
      <c r="D62" s="67"/>
      <c r="E62" s="67"/>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c r="HN62" s="61"/>
      <c r="HO62" s="61"/>
      <c r="HP62" s="61"/>
      <c r="HQ62" s="61"/>
      <c r="HR62" s="61"/>
      <c r="HS62" s="61"/>
      <c r="HT62" s="61"/>
      <c r="HU62" s="61"/>
      <c r="HV62" s="61"/>
      <c r="HW62" s="61"/>
      <c r="HX62" s="61"/>
      <c r="HY62" s="61"/>
      <c r="HZ62" s="61"/>
      <c r="IA62" s="61"/>
      <c r="IB62" s="61"/>
      <c r="IC62" s="61"/>
      <c r="ID62" s="61"/>
      <c r="IE62" s="61"/>
      <c r="IF62" s="61"/>
      <c r="IG62" s="61"/>
      <c r="IH62" s="61"/>
      <c r="II62" s="61"/>
      <c r="IJ62" s="61"/>
      <c r="IK62" s="61"/>
      <c r="IL62" s="61"/>
      <c r="IM62" s="61"/>
      <c r="IN62" s="61"/>
      <c r="IO62" s="61"/>
      <c r="IP62" s="61"/>
      <c r="IQ62" s="61"/>
      <c r="IR62" s="61"/>
      <c r="IS62" s="61"/>
      <c r="IT62" s="61"/>
      <c r="IU62" s="61"/>
      <c r="IV62" s="61"/>
      <c r="IW62" s="61"/>
      <c r="IX62" s="61"/>
      <c r="IY62" s="61"/>
      <c r="IZ62" s="61"/>
      <c r="JA62" s="61"/>
      <c r="JB62" s="61"/>
      <c r="JC62" s="61"/>
      <c r="JD62" s="61"/>
      <c r="JE62" s="61"/>
      <c r="JF62" s="61"/>
      <c r="JG62" s="61"/>
      <c r="JH62" s="61"/>
      <c r="JI62" s="61"/>
      <c r="JJ62" s="61"/>
      <c r="JK62" s="61"/>
      <c r="JL62" s="61"/>
      <c r="JM62" s="61"/>
      <c r="JN62" s="61"/>
      <c r="JO62" s="61"/>
      <c r="JP62" s="61"/>
      <c r="JQ62" s="61"/>
      <c r="JR62" s="61"/>
      <c r="JS62" s="61"/>
      <c r="JT62" s="61"/>
      <c r="JU62" s="61"/>
      <c r="JV62" s="61"/>
      <c r="JW62" s="61"/>
      <c r="JX62" s="61"/>
      <c r="JY62" s="61"/>
      <c r="JZ62" s="61"/>
      <c r="KA62" s="61"/>
      <c r="KB62" s="61"/>
      <c r="KC62" s="61"/>
      <c r="KD62" s="61"/>
      <c r="KE62" s="61"/>
      <c r="KF62" s="61"/>
      <c r="KG62" s="61"/>
      <c r="KH62" s="61"/>
      <c r="KI62" s="61"/>
      <c r="KJ62" s="61"/>
      <c r="KK62" s="61"/>
      <c r="KL62" s="61"/>
      <c r="KM62" s="61"/>
      <c r="KN62" s="61"/>
      <c r="KO62" s="61"/>
      <c r="KP62" s="61"/>
      <c r="KQ62" s="61"/>
      <c r="KR62" s="61"/>
      <c r="KS62" s="61"/>
      <c r="KT62" s="61"/>
      <c r="KU62" s="61"/>
      <c r="KV62" s="61"/>
      <c r="KW62" s="61"/>
      <c r="KX62" s="61"/>
      <c r="KY62" s="61"/>
      <c r="KZ62" s="61"/>
      <c r="LA62" s="61"/>
      <c r="LB62" s="61"/>
      <c r="LC62" s="61"/>
      <c r="LD62" s="61"/>
      <c r="LE62" s="61"/>
      <c r="LF62" s="61"/>
      <c r="LG62" s="61"/>
      <c r="LH62" s="61"/>
      <c r="LI62" s="61"/>
      <c r="LJ62" s="61"/>
      <c r="LK62" s="61"/>
      <c r="LL62" s="61"/>
      <c r="LM62" s="61"/>
      <c r="LN62" s="61"/>
      <c r="LO62" s="61"/>
      <c r="LP62" s="61"/>
      <c r="LQ62" s="61"/>
      <c r="LR62" s="61"/>
      <c r="LS62" s="61"/>
      <c r="LT62" s="61"/>
      <c r="LU62" s="61"/>
      <c r="LV62" s="61"/>
      <c r="LW62" s="61"/>
      <c r="LX62" s="61"/>
      <c r="LY62" s="61"/>
      <c r="LZ62" s="61"/>
      <c r="MA62" s="61"/>
      <c r="MB62" s="61"/>
      <c r="MC62" s="61"/>
      <c r="MD62" s="61"/>
      <c r="ME62" s="61"/>
      <c r="MF62" s="61"/>
      <c r="MG62" s="61"/>
      <c r="MH62" s="61"/>
      <c r="MI62" s="61"/>
      <c r="MJ62" s="61"/>
      <c r="MK62" s="61"/>
      <c r="ML62" s="61"/>
      <c r="MM62" s="61"/>
      <c r="MN62" s="61"/>
      <c r="MO62" s="61"/>
      <c r="MP62" s="61"/>
      <c r="MQ62" s="61"/>
      <c r="MR62" s="61"/>
      <c r="MS62" s="61"/>
      <c r="MT62" s="61"/>
      <c r="MU62" s="61"/>
      <c r="MV62" s="61"/>
      <c r="MW62" s="61"/>
      <c r="MX62" s="61"/>
      <c r="MY62" s="61"/>
      <c r="MZ62" s="61"/>
      <c r="NA62" s="61"/>
      <c r="NB62" s="61"/>
      <c r="NC62" s="61"/>
      <c r="ND62" s="61"/>
      <c r="NE62" s="61"/>
      <c r="NF62" s="61"/>
      <c r="NG62" s="61"/>
      <c r="NH62" s="61"/>
      <c r="NI62" s="61"/>
      <c r="NJ62" s="61"/>
      <c r="NK62" s="61"/>
      <c r="NL62" s="61"/>
      <c r="NM62" s="61"/>
      <c r="NN62" s="61"/>
      <c r="NO62" s="61"/>
      <c r="NP62" s="61"/>
      <c r="NQ62" s="61"/>
      <c r="NR62" s="61"/>
      <c r="NS62" s="61"/>
      <c r="NT62" s="61"/>
      <c r="NU62" s="61"/>
      <c r="NV62" s="61"/>
      <c r="NW62" s="61"/>
      <c r="NX62" s="61"/>
      <c r="NY62" s="61"/>
      <c r="NZ62" s="61"/>
      <c r="OA62" s="61"/>
      <c r="OB62" s="61"/>
      <c r="OC62" s="61"/>
      <c r="OD62" s="61"/>
      <c r="OE62" s="61"/>
      <c r="OF62" s="61"/>
      <c r="OG62" s="61"/>
      <c r="OH62" s="61"/>
      <c r="OI62" s="61"/>
      <c r="OJ62" s="61"/>
      <c r="OK62" s="61"/>
      <c r="OL62" s="61"/>
      <c r="OM62" s="61"/>
      <c r="ON62" s="61"/>
      <c r="OO62" s="61"/>
      <c r="OP62" s="61"/>
      <c r="OQ62" s="61"/>
      <c r="OR62" s="61"/>
      <c r="OS62" s="61"/>
      <c r="OT62" s="61"/>
      <c r="OU62" s="61"/>
      <c r="OV62" s="61"/>
      <c r="OW62" s="61"/>
      <c r="OX62" s="61"/>
      <c r="OY62" s="61"/>
      <c r="OZ62" s="61"/>
      <c r="PA62" s="61"/>
      <c r="PB62" s="61"/>
      <c r="PC62" s="61"/>
      <c r="PD62" s="61"/>
      <c r="PE62" s="61"/>
      <c r="PF62" s="61"/>
      <c r="PG62" s="61"/>
      <c r="PH62" s="61"/>
      <c r="PI62" s="61"/>
      <c r="PJ62" s="61"/>
      <c r="PK62" s="61"/>
      <c r="PL62" s="61"/>
      <c r="PM62" s="61"/>
      <c r="PN62" s="61"/>
      <c r="PO62" s="61"/>
      <c r="PP62" s="61"/>
      <c r="PQ62" s="61"/>
      <c r="PR62" s="61"/>
      <c r="PS62" s="61"/>
      <c r="PT62" s="61"/>
      <c r="PU62" s="61"/>
      <c r="PV62" s="61"/>
      <c r="PW62" s="61"/>
      <c r="PX62" s="61"/>
      <c r="PY62" s="61"/>
      <c r="PZ62" s="61"/>
      <c r="QA62" s="61"/>
      <c r="QB62" s="61"/>
      <c r="QC62" s="61"/>
      <c r="QD62" s="61"/>
      <c r="QE62" s="61"/>
      <c r="QF62" s="61"/>
      <c r="QG62" s="61"/>
      <c r="QH62" s="61"/>
      <c r="QI62" s="61"/>
      <c r="QJ62" s="61"/>
      <c r="QK62" s="61"/>
      <c r="QL62" s="61"/>
      <c r="QM62" s="61"/>
      <c r="QN62" s="61"/>
      <c r="QO62" s="61"/>
      <c r="QP62" s="61"/>
      <c r="QQ62" s="61"/>
      <c r="QR62" s="61"/>
      <c r="QS62" s="61"/>
      <c r="QT62" s="61"/>
      <c r="QU62" s="61"/>
      <c r="QV62" s="61"/>
      <c r="QW62" s="61"/>
      <c r="QX62" s="61"/>
      <c r="QY62" s="61"/>
      <c r="QZ62" s="61"/>
      <c r="RA62" s="61"/>
      <c r="RB62" s="61"/>
      <c r="RC62" s="61"/>
      <c r="RD62" s="61"/>
      <c r="RE62" s="61"/>
      <c r="RF62" s="61"/>
      <c r="RG62" s="61"/>
      <c r="RH62" s="61"/>
      <c r="RI62" s="61"/>
      <c r="RJ62" s="61"/>
      <c r="RK62" s="61"/>
      <c r="RL62" s="61"/>
      <c r="RM62" s="61"/>
      <c r="RN62" s="61"/>
      <c r="RO62" s="61"/>
      <c r="RP62" s="61"/>
      <c r="RQ62" s="61"/>
      <c r="RR62" s="61"/>
      <c r="RS62" s="61"/>
      <c r="RT62" s="61"/>
      <c r="RU62" s="61"/>
      <c r="RV62" s="61"/>
      <c r="RW62" s="61"/>
      <c r="RX62" s="61"/>
      <c r="RY62" s="61"/>
      <c r="RZ62" s="61"/>
      <c r="SA62" s="61"/>
      <c r="SB62" s="61"/>
      <c r="SC62" s="61"/>
      <c r="SD62" s="61"/>
      <c r="SE62" s="61"/>
      <c r="SF62" s="61"/>
      <c r="SG62" s="61"/>
      <c r="SH62" s="61"/>
      <c r="SI62" s="61"/>
      <c r="SJ62" s="61"/>
      <c r="SK62" s="61"/>
      <c r="SL62" s="61"/>
      <c r="SM62" s="61"/>
      <c r="SN62" s="61"/>
      <c r="SO62" s="61"/>
      <c r="SP62" s="61"/>
      <c r="SQ62" s="61"/>
      <c r="SR62" s="61"/>
      <c r="SS62" s="61"/>
      <c r="ST62" s="61"/>
      <c r="SU62" s="61"/>
      <c r="SV62" s="61"/>
      <c r="SW62" s="61"/>
      <c r="SX62" s="61"/>
      <c r="SY62" s="61"/>
      <c r="SZ62" s="61"/>
      <c r="TA62" s="61"/>
      <c r="TB62" s="61"/>
      <c r="TC62" s="61"/>
      <c r="TD62" s="61"/>
      <c r="TE62" s="61"/>
      <c r="TF62" s="61"/>
      <c r="TG62" s="61"/>
      <c r="TH62" s="61"/>
      <c r="TI62" s="61"/>
      <c r="TJ62" s="61"/>
      <c r="TK62" s="61"/>
      <c r="TL62" s="61"/>
      <c r="TM62" s="61"/>
      <c r="TN62" s="61"/>
      <c r="TO62" s="61"/>
      <c r="TP62" s="61"/>
      <c r="TQ62" s="61"/>
      <c r="TR62" s="61"/>
      <c r="TS62" s="61"/>
      <c r="TT62" s="61"/>
      <c r="TU62" s="61"/>
      <c r="TV62" s="61"/>
      <c r="TW62" s="61"/>
      <c r="TX62" s="61"/>
      <c r="TY62" s="61"/>
      <c r="TZ62" s="61"/>
      <c r="UA62" s="61"/>
      <c r="UB62" s="61"/>
      <c r="UC62" s="61"/>
      <c r="UD62" s="61"/>
      <c r="UE62" s="61"/>
      <c r="UF62" s="61"/>
      <c r="UG62" s="61"/>
      <c r="UH62" s="61"/>
      <c r="UI62" s="61"/>
      <c r="UJ62" s="61"/>
      <c r="UK62" s="61"/>
      <c r="UL62" s="61"/>
      <c r="UM62" s="61"/>
      <c r="UN62" s="61"/>
      <c r="UO62" s="61"/>
      <c r="UP62" s="61"/>
      <c r="UQ62" s="61"/>
      <c r="UR62" s="61"/>
      <c r="US62" s="61"/>
      <c r="UT62" s="61"/>
      <c r="UU62" s="61"/>
      <c r="UV62" s="61"/>
      <c r="UW62" s="61"/>
      <c r="UX62" s="61"/>
      <c r="UY62" s="61"/>
      <c r="UZ62" s="61"/>
      <c r="VA62" s="61"/>
      <c r="VB62" s="61"/>
      <c r="VC62" s="61"/>
      <c r="VD62" s="61"/>
      <c r="VE62" s="61"/>
      <c r="VF62" s="61"/>
      <c r="VG62" s="61"/>
      <c r="VH62" s="61"/>
      <c r="VI62" s="61"/>
      <c r="VJ62" s="61"/>
      <c r="VK62" s="61"/>
      <c r="VL62" s="61"/>
      <c r="VM62" s="61"/>
      <c r="VN62" s="61"/>
      <c r="VO62" s="61"/>
      <c r="VP62" s="61"/>
      <c r="VQ62" s="61"/>
      <c r="VR62" s="61"/>
      <c r="VS62" s="61"/>
      <c r="VT62" s="61"/>
      <c r="VU62" s="61"/>
      <c r="VV62" s="61"/>
      <c r="VW62" s="61"/>
      <c r="VX62" s="61"/>
      <c r="VY62" s="61"/>
      <c r="VZ62" s="61"/>
      <c r="WA62" s="61"/>
      <c r="WB62" s="61"/>
      <c r="WC62" s="61"/>
      <c r="WD62" s="61"/>
      <c r="WE62" s="61"/>
      <c r="WF62" s="61"/>
      <c r="WG62" s="61"/>
      <c r="WH62" s="61"/>
      <c r="WI62" s="61"/>
      <c r="WJ62" s="61"/>
      <c r="WK62" s="61"/>
      <c r="WL62" s="61"/>
      <c r="WM62" s="61"/>
      <c r="WN62" s="61"/>
      <c r="WO62" s="61"/>
      <c r="WP62" s="61"/>
      <c r="WQ62" s="61"/>
      <c r="WR62" s="61"/>
      <c r="WS62" s="61"/>
      <c r="WT62" s="61"/>
      <c r="WU62" s="61"/>
      <c r="WV62" s="61"/>
      <c r="WW62" s="61"/>
      <c r="WX62" s="61"/>
      <c r="WY62" s="61"/>
      <c r="WZ62" s="61"/>
      <c r="XA62" s="61"/>
      <c r="XB62" s="61"/>
      <c r="XC62" s="61"/>
      <c r="XD62" s="61"/>
      <c r="XE62" s="61"/>
      <c r="XF62" s="61"/>
      <c r="XG62" s="61"/>
      <c r="XH62" s="61"/>
      <c r="XI62" s="61"/>
      <c r="XJ62" s="61"/>
      <c r="XK62" s="61"/>
      <c r="XL62" s="61"/>
      <c r="XM62" s="61"/>
      <c r="XN62" s="61"/>
      <c r="XO62" s="61"/>
      <c r="XP62" s="61"/>
      <c r="XQ62" s="61"/>
      <c r="XR62" s="61"/>
      <c r="XS62" s="61"/>
      <c r="XT62" s="61"/>
      <c r="XU62" s="61"/>
      <c r="XV62" s="61"/>
      <c r="XW62" s="61"/>
      <c r="XX62" s="61"/>
      <c r="XY62" s="61"/>
      <c r="XZ62" s="61"/>
      <c r="YA62" s="61"/>
      <c r="YB62" s="61"/>
      <c r="YC62" s="61"/>
      <c r="YD62" s="61"/>
      <c r="YE62" s="61"/>
      <c r="YF62" s="61"/>
      <c r="YG62" s="61"/>
      <c r="YH62" s="61"/>
      <c r="YI62" s="61"/>
      <c r="YJ62" s="61"/>
      <c r="YK62" s="61"/>
      <c r="YL62" s="61"/>
      <c r="YM62" s="61"/>
      <c r="YN62" s="61"/>
      <c r="YO62" s="61"/>
      <c r="YP62" s="61"/>
      <c r="YQ62" s="61"/>
      <c r="YR62" s="61"/>
      <c r="YS62" s="61"/>
      <c r="YT62" s="61"/>
      <c r="YU62" s="61"/>
      <c r="YV62" s="61"/>
      <c r="YW62" s="61"/>
      <c r="YX62" s="61"/>
      <c r="YY62" s="61"/>
      <c r="YZ62" s="61"/>
      <c r="ZA62" s="61"/>
      <c r="ZB62" s="61"/>
      <c r="ZC62" s="61"/>
      <c r="ZD62" s="61"/>
      <c r="ZE62" s="61"/>
      <c r="ZF62" s="61"/>
      <c r="ZG62" s="61"/>
      <c r="ZH62" s="61"/>
      <c r="ZI62" s="61"/>
      <c r="ZJ62" s="61"/>
      <c r="ZK62" s="61"/>
      <c r="ZL62" s="61"/>
      <c r="ZM62" s="61"/>
      <c r="ZN62" s="61"/>
      <c r="ZO62" s="61"/>
      <c r="ZP62" s="61"/>
      <c r="ZQ62" s="61"/>
      <c r="ZR62" s="61"/>
      <c r="ZS62" s="61"/>
      <c r="ZT62" s="61"/>
      <c r="ZU62" s="61"/>
      <c r="ZV62" s="61"/>
      <c r="ZW62" s="61"/>
      <c r="ZX62" s="61"/>
      <c r="ZY62" s="61"/>
      <c r="ZZ62" s="61"/>
      <c r="AAA62" s="61"/>
      <c r="AAB62" s="61"/>
      <c r="AAC62" s="61"/>
      <c r="AAD62" s="61"/>
      <c r="AAE62" s="61"/>
      <c r="AAF62" s="61"/>
      <c r="AAG62" s="61"/>
      <c r="AAH62" s="61"/>
      <c r="AAI62" s="61"/>
      <c r="AAJ62" s="61"/>
      <c r="AAK62" s="61"/>
      <c r="AAL62" s="61"/>
      <c r="AAM62" s="61"/>
      <c r="AAN62" s="61"/>
      <c r="AAO62" s="61"/>
      <c r="AAP62" s="61"/>
      <c r="AAQ62" s="61"/>
      <c r="AAR62" s="61"/>
      <c r="AAS62" s="61"/>
      <c r="AAT62" s="61"/>
      <c r="AAU62" s="61"/>
      <c r="AAV62" s="61"/>
      <c r="AAW62" s="61"/>
      <c r="AAX62" s="61"/>
      <c r="AAY62" s="61"/>
      <c r="AAZ62" s="61"/>
      <c r="ABA62" s="61"/>
      <c r="ABB62" s="61"/>
      <c r="ABC62" s="61"/>
      <c r="ABD62" s="61"/>
      <c r="ABE62" s="61"/>
      <c r="ABF62" s="61"/>
      <c r="ABG62" s="61"/>
      <c r="ABH62" s="61"/>
      <c r="ABI62" s="61"/>
      <c r="ABJ62" s="61"/>
      <c r="ABK62" s="61"/>
      <c r="ABL62" s="61"/>
      <c r="ABM62" s="61"/>
      <c r="ABN62" s="61"/>
      <c r="ABO62" s="61"/>
      <c r="ABP62" s="61"/>
      <c r="ABQ62" s="61"/>
      <c r="ABR62" s="61"/>
      <c r="ABS62" s="61"/>
      <c r="ABT62" s="61"/>
      <c r="ABU62" s="61"/>
      <c r="ABV62" s="61"/>
      <c r="ABW62" s="61"/>
      <c r="ABX62" s="61"/>
      <c r="ABY62" s="61"/>
      <c r="ABZ62" s="61"/>
      <c r="ACA62" s="61"/>
      <c r="ACB62" s="61"/>
      <c r="ACC62" s="61"/>
      <c r="ACD62" s="61"/>
      <c r="ACE62" s="61"/>
      <c r="ACF62" s="61"/>
      <c r="ACG62" s="61"/>
      <c r="ACH62" s="61"/>
      <c r="ACI62" s="61"/>
      <c r="ACJ62" s="61"/>
      <c r="ACK62" s="61"/>
      <c r="ACL62" s="61"/>
      <c r="ACM62" s="61"/>
      <c r="ACN62" s="61"/>
      <c r="ACO62" s="61"/>
      <c r="ACP62" s="61"/>
      <c r="ACQ62" s="61"/>
      <c r="ACR62" s="61"/>
      <c r="ACS62" s="61"/>
      <c r="ACT62" s="61"/>
      <c r="ACU62" s="61"/>
      <c r="ACV62" s="61"/>
      <c r="ACW62" s="61"/>
      <c r="ACX62" s="61"/>
      <c r="ACY62" s="61"/>
      <c r="ACZ62" s="61"/>
      <c r="ADA62" s="61"/>
      <c r="ADB62" s="61"/>
      <c r="ADC62" s="61"/>
      <c r="ADD62" s="61"/>
      <c r="ADE62" s="61"/>
      <c r="ADF62" s="61"/>
      <c r="ADG62" s="61"/>
      <c r="ADH62" s="61"/>
      <c r="ADI62" s="61"/>
      <c r="ADJ62" s="61"/>
      <c r="ADK62" s="61"/>
      <c r="ADL62" s="61"/>
      <c r="ADM62" s="61"/>
      <c r="ADN62" s="61"/>
      <c r="ADO62" s="61"/>
      <c r="ADP62" s="61"/>
      <c r="ADQ62" s="61"/>
      <c r="ADR62" s="61"/>
      <c r="ADS62" s="61"/>
      <c r="ADT62" s="61"/>
      <c r="ADU62" s="61"/>
      <c r="ADV62" s="61"/>
      <c r="ADW62" s="61"/>
      <c r="ADX62" s="61"/>
      <c r="ADY62" s="61"/>
      <c r="ADZ62" s="61"/>
      <c r="AEA62" s="61"/>
      <c r="AEB62" s="61"/>
      <c r="AEC62" s="61"/>
      <c r="AED62" s="61"/>
      <c r="AEE62" s="61"/>
      <c r="AEF62" s="61"/>
      <c r="AEG62" s="61"/>
      <c r="AEH62" s="61"/>
      <c r="AEI62" s="61"/>
      <c r="AEJ62" s="61"/>
      <c r="AEK62" s="61"/>
      <c r="AEL62" s="61"/>
      <c r="AEM62" s="61"/>
      <c r="AEN62" s="61"/>
      <c r="AEO62" s="61"/>
      <c r="AEP62" s="61"/>
      <c r="AEQ62" s="61"/>
      <c r="AER62" s="61"/>
      <c r="AES62" s="61"/>
      <c r="AET62" s="61"/>
      <c r="AEU62" s="61"/>
      <c r="AEV62" s="61"/>
      <c r="AEW62" s="61"/>
      <c r="AEX62" s="61"/>
      <c r="AEY62" s="61"/>
      <c r="AEZ62" s="61"/>
      <c r="AFA62" s="61"/>
      <c r="AFB62" s="61"/>
      <c r="AFC62" s="61"/>
      <c r="AFD62" s="61"/>
      <c r="AFE62" s="61"/>
      <c r="AFF62" s="61"/>
      <c r="AFG62" s="61"/>
      <c r="AFH62" s="61"/>
      <c r="AFI62" s="61"/>
      <c r="AFJ62" s="61"/>
      <c r="AFK62" s="61"/>
      <c r="AFL62" s="61"/>
      <c r="AFM62" s="61"/>
      <c r="AFN62" s="61"/>
      <c r="AFO62" s="61"/>
      <c r="AFP62" s="61"/>
      <c r="AFQ62" s="61"/>
      <c r="AFR62" s="61"/>
      <c r="AFS62" s="61"/>
      <c r="AFT62" s="61"/>
      <c r="AFU62" s="61"/>
      <c r="AFV62" s="61"/>
      <c r="AFW62" s="61"/>
      <c r="AFX62" s="61"/>
      <c r="AFY62" s="61"/>
      <c r="AFZ62" s="61"/>
      <c r="AGA62" s="61"/>
      <c r="AGB62" s="61"/>
      <c r="AGC62" s="61"/>
      <c r="AGD62" s="61"/>
      <c r="AGE62" s="61"/>
      <c r="AGF62" s="61"/>
      <c r="AGG62" s="61"/>
      <c r="AGH62" s="61"/>
      <c r="AGI62" s="61"/>
      <c r="AGJ62" s="61"/>
      <c r="AGK62" s="61"/>
      <c r="AGL62" s="61"/>
      <c r="AGM62" s="61"/>
      <c r="AGN62" s="61"/>
      <c r="AGO62" s="61"/>
      <c r="AGP62" s="61"/>
      <c r="AGQ62" s="61"/>
      <c r="AGR62" s="61"/>
      <c r="AGS62" s="61"/>
      <c r="AGT62" s="61"/>
      <c r="AGU62" s="61"/>
      <c r="AGV62" s="61"/>
      <c r="AGW62" s="61"/>
      <c r="AGX62" s="61"/>
      <c r="AGY62" s="61"/>
      <c r="AGZ62" s="61"/>
      <c r="AHA62" s="61"/>
      <c r="AHB62" s="61"/>
      <c r="AHC62" s="61"/>
      <c r="AHD62" s="61"/>
      <c r="AHE62" s="61"/>
      <c r="AHF62" s="61"/>
      <c r="AHG62" s="61"/>
      <c r="AHH62" s="61"/>
      <c r="AHI62" s="61"/>
      <c r="AHJ62" s="61"/>
      <c r="AHK62" s="61"/>
      <c r="AHL62" s="61"/>
      <c r="AHM62" s="61"/>
      <c r="AHN62" s="61"/>
      <c r="AHO62" s="61"/>
      <c r="AHP62" s="61"/>
      <c r="AHQ62" s="61"/>
      <c r="AHR62" s="61"/>
      <c r="AHS62" s="61"/>
      <c r="AHT62" s="61"/>
      <c r="AHU62" s="61"/>
      <c r="AHV62" s="61"/>
      <c r="AHW62" s="61"/>
      <c r="AHX62" s="61"/>
      <c r="AHY62" s="61"/>
      <c r="AHZ62" s="61"/>
      <c r="AIA62" s="61"/>
      <c r="AIB62" s="61"/>
      <c r="AIC62" s="61"/>
      <c r="AID62" s="61"/>
      <c r="AIE62" s="61"/>
      <c r="AIF62" s="61"/>
      <c r="AIG62" s="61"/>
      <c r="AIH62" s="61"/>
      <c r="AII62" s="61"/>
      <c r="AIJ62" s="61"/>
      <c r="AIK62" s="61"/>
      <c r="AIL62" s="61"/>
      <c r="AIM62" s="61"/>
      <c r="AIN62" s="61"/>
      <c r="AIO62" s="61"/>
      <c r="AIP62" s="61"/>
      <c r="AIQ62" s="61"/>
      <c r="AIR62" s="61"/>
      <c r="AIS62" s="61"/>
      <c r="AIT62" s="61"/>
      <c r="AIU62" s="61"/>
      <c r="AIV62" s="61"/>
      <c r="AIW62" s="61"/>
      <c r="AIX62" s="61"/>
      <c r="AIY62" s="61"/>
      <c r="AIZ62" s="61"/>
      <c r="AJA62" s="61"/>
      <c r="AJB62" s="61"/>
      <c r="AJC62" s="61"/>
      <c r="AJD62" s="61"/>
      <c r="AJE62" s="61"/>
      <c r="AJF62" s="61"/>
      <c r="AJG62" s="61"/>
      <c r="AJH62" s="61"/>
      <c r="AJI62" s="61"/>
      <c r="AJJ62" s="61"/>
      <c r="AJK62" s="61"/>
      <c r="AJL62" s="61"/>
      <c r="AJM62" s="61"/>
      <c r="AJN62" s="61"/>
      <c r="AJO62" s="61"/>
      <c r="AJP62" s="61"/>
      <c r="AJQ62" s="61"/>
      <c r="AJR62" s="61"/>
      <c r="AJS62" s="61"/>
      <c r="AJT62" s="61"/>
      <c r="AJU62" s="61"/>
      <c r="AJV62" s="61"/>
      <c r="AJW62" s="61"/>
      <c r="AJX62" s="61"/>
      <c r="AJY62" s="61"/>
      <c r="AJZ62" s="61"/>
      <c r="AKA62" s="61"/>
      <c r="AKB62" s="61"/>
      <c r="AKC62" s="61"/>
      <c r="AKD62" s="61"/>
      <c r="AKE62" s="61"/>
      <c r="AKF62" s="61"/>
      <c r="AKG62" s="61"/>
      <c r="AKH62" s="61"/>
      <c r="AKI62" s="61"/>
      <c r="AKJ62" s="61"/>
      <c r="AKK62" s="61"/>
      <c r="AKL62" s="61"/>
      <c r="AKM62" s="61"/>
      <c r="AKN62" s="61"/>
      <c r="AKO62" s="61"/>
      <c r="AKP62" s="61"/>
      <c r="AKQ62" s="61"/>
      <c r="AKR62" s="61"/>
      <c r="AKS62" s="61"/>
      <c r="AKT62" s="61"/>
      <c r="AKU62" s="61"/>
      <c r="AKV62" s="61"/>
      <c r="AKW62" s="61"/>
      <c r="AKX62" s="61"/>
      <c r="AKY62" s="61"/>
      <c r="AKZ62" s="61"/>
      <c r="ALA62" s="61"/>
      <c r="ALB62" s="61"/>
      <c r="ALC62" s="61"/>
      <c r="ALD62" s="61"/>
      <c r="ALE62" s="61"/>
      <c r="ALF62" s="61"/>
      <c r="ALG62" s="61"/>
      <c r="ALH62" s="61"/>
      <c r="ALI62" s="61"/>
      <c r="ALJ62" s="61"/>
      <c r="ALK62" s="61"/>
      <c r="ALL62" s="61"/>
      <c r="ALM62" s="61"/>
      <c r="ALN62" s="61"/>
      <c r="ALO62" s="61"/>
      <c r="ALP62" s="61"/>
      <c r="ALQ62" s="61"/>
      <c r="ALR62" s="61"/>
      <c r="ALS62" s="61"/>
      <c r="ALT62" s="61"/>
      <c r="ALU62" s="61"/>
      <c r="ALV62" s="61"/>
      <c r="ALW62" s="61"/>
      <c r="ALX62" s="61"/>
      <c r="ALY62" s="61"/>
      <c r="ALZ62" s="61"/>
      <c r="AMA62" s="61"/>
      <c r="AMB62" s="61"/>
      <c r="AMC62" s="61"/>
      <c r="AMD62" s="61"/>
      <c r="AME62" s="61"/>
      <c r="AMF62" s="61"/>
      <c r="AMG62" s="61"/>
      <c r="AMH62" s="61"/>
      <c r="AMI62" s="61"/>
      <c r="AMJ62" s="61"/>
    </row>
    <row r="63" spans="1:1024" s="58" customFormat="1" ht="30.75" customHeight="1">
      <c r="A63" s="68" t="s">
        <v>54</v>
      </c>
      <c r="B63" s="68" t="s">
        <v>55</v>
      </c>
      <c r="C63" s="279" t="s">
        <v>56</v>
      </c>
      <c r="D63" s="16"/>
      <c r="E63" s="16"/>
      <c r="F63" s="46"/>
      <c r="G63" s="46"/>
      <c r="H63" s="50"/>
      <c r="I63" s="50"/>
      <c r="J63" s="50"/>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c r="HA63" s="46"/>
      <c r="HB63" s="46"/>
      <c r="HC63" s="46"/>
      <c r="HD63" s="46"/>
      <c r="HE63" s="46"/>
      <c r="HF63" s="46"/>
      <c r="HG63" s="46"/>
      <c r="HH63" s="46"/>
      <c r="HI63" s="46"/>
      <c r="HJ63" s="46"/>
      <c r="HK63" s="46"/>
      <c r="HL63" s="46"/>
      <c r="HM63" s="46"/>
      <c r="HN63" s="46"/>
      <c r="HO63" s="46"/>
      <c r="HP63" s="46"/>
      <c r="HQ63" s="46"/>
      <c r="HR63" s="46"/>
      <c r="HS63" s="46"/>
      <c r="HT63" s="46"/>
      <c r="HU63" s="46"/>
      <c r="HV63" s="46"/>
      <c r="HW63" s="46"/>
      <c r="HX63" s="46"/>
      <c r="HY63" s="46"/>
      <c r="HZ63" s="46"/>
      <c r="IA63" s="46"/>
      <c r="IB63" s="46"/>
      <c r="IC63" s="46"/>
      <c r="ID63" s="46"/>
      <c r="IE63" s="46"/>
      <c r="IF63" s="46"/>
      <c r="IG63" s="46"/>
      <c r="IH63" s="46"/>
      <c r="II63" s="46"/>
      <c r="IJ63" s="46"/>
      <c r="IK63" s="46"/>
      <c r="IL63" s="46"/>
      <c r="IM63" s="46"/>
      <c r="IN63" s="46"/>
      <c r="IO63" s="46"/>
      <c r="IP63" s="46"/>
      <c r="IQ63" s="46"/>
      <c r="IR63" s="46"/>
      <c r="IS63" s="46"/>
      <c r="IT63" s="46"/>
      <c r="IU63" s="46"/>
      <c r="IV63" s="46"/>
      <c r="IW63" s="46"/>
      <c r="IX63" s="46"/>
      <c r="IY63" s="46"/>
      <c r="IZ63" s="46"/>
      <c r="JA63" s="46"/>
      <c r="JB63" s="46"/>
      <c r="JC63" s="46"/>
      <c r="JD63" s="46"/>
      <c r="JE63" s="46"/>
      <c r="JF63" s="46"/>
      <c r="JG63" s="46"/>
      <c r="JH63" s="46"/>
      <c r="JI63" s="46"/>
      <c r="JJ63" s="46"/>
      <c r="JK63" s="46"/>
      <c r="JL63" s="46"/>
      <c r="JM63" s="46"/>
      <c r="JN63" s="46"/>
      <c r="JO63" s="46"/>
      <c r="JP63" s="46"/>
      <c r="JQ63" s="46"/>
      <c r="JR63" s="46"/>
      <c r="JS63" s="46"/>
      <c r="JT63" s="46"/>
      <c r="JU63" s="46"/>
      <c r="JV63" s="46"/>
      <c r="JW63" s="46"/>
      <c r="JX63" s="46"/>
      <c r="JY63" s="46"/>
      <c r="JZ63" s="46"/>
      <c r="KA63" s="46"/>
      <c r="KB63" s="46"/>
      <c r="KC63" s="46"/>
      <c r="KD63" s="46"/>
      <c r="KE63" s="46"/>
      <c r="KF63" s="46"/>
      <c r="KG63" s="46"/>
      <c r="KH63" s="46"/>
      <c r="KI63" s="46"/>
      <c r="KJ63" s="46"/>
      <c r="KK63" s="46"/>
      <c r="KL63" s="46"/>
      <c r="KM63" s="46"/>
      <c r="KN63" s="46"/>
      <c r="KO63" s="46"/>
      <c r="KP63" s="46"/>
      <c r="KQ63" s="46"/>
      <c r="KR63" s="46"/>
      <c r="KS63" s="46"/>
      <c r="KT63" s="46"/>
      <c r="KU63" s="46"/>
      <c r="KV63" s="46"/>
      <c r="KW63" s="46"/>
      <c r="KX63" s="46"/>
      <c r="KY63" s="46"/>
      <c r="KZ63" s="46"/>
      <c r="LA63" s="46"/>
      <c r="LB63" s="46"/>
      <c r="LC63" s="46"/>
      <c r="LD63" s="46"/>
      <c r="LE63" s="46"/>
      <c r="LF63" s="46"/>
      <c r="LG63" s="46"/>
      <c r="LH63" s="46"/>
      <c r="LI63" s="46"/>
      <c r="LJ63" s="46"/>
      <c r="LK63" s="46"/>
      <c r="LL63" s="46"/>
      <c r="LM63" s="46"/>
      <c r="LN63" s="46"/>
      <c r="LO63" s="46"/>
      <c r="LP63" s="46"/>
      <c r="LQ63" s="46"/>
      <c r="LR63" s="46"/>
      <c r="LS63" s="46"/>
      <c r="LT63" s="46"/>
      <c r="LU63" s="46"/>
      <c r="LV63" s="46"/>
      <c r="LW63" s="46"/>
      <c r="LX63" s="46"/>
      <c r="LY63" s="46"/>
      <c r="LZ63" s="46"/>
      <c r="MA63" s="46"/>
      <c r="MB63" s="46"/>
      <c r="MC63" s="46"/>
      <c r="MD63" s="46"/>
      <c r="ME63" s="46"/>
      <c r="MF63" s="46"/>
      <c r="MG63" s="46"/>
      <c r="MH63" s="46"/>
      <c r="MI63" s="46"/>
      <c r="MJ63" s="46"/>
      <c r="MK63" s="46"/>
      <c r="ML63" s="46"/>
      <c r="MM63" s="46"/>
      <c r="MN63" s="46"/>
      <c r="MO63" s="46"/>
      <c r="MP63" s="46"/>
      <c r="MQ63" s="46"/>
      <c r="MR63" s="46"/>
      <c r="MS63" s="46"/>
      <c r="MT63" s="46"/>
      <c r="MU63" s="46"/>
      <c r="MV63" s="46"/>
      <c r="MW63" s="46"/>
      <c r="MX63" s="46"/>
      <c r="MY63" s="46"/>
      <c r="MZ63" s="46"/>
      <c r="NA63" s="46"/>
      <c r="NB63" s="46"/>
      <c r="NC63" s="46"/>
      <c r="ND63" s="46"/>
      <c r="NE63" s="46"/>
      <c r="NF63" s="46"/>
      <c r="NG63" s="46"/>
      <c r="NH63" s="46"/>
      <c r="NI63" s="46"/>
      <c r="NJ63" s="46"/>
      <c r="NK63" s="46"/>
      <c r="NL63" s="46"/>
      <c r="NM63" s="46"/>
      <c r="NN63" s="46"/>
      <c r="NO63" s="46"/>
      <c r="NP63" s="46"/>
      <c r="NQ63" s="46"/>
      <c r="NR63" s="46"/>
      <c r="NS63" s="46"/>
      <c r="NT63" s="46"/>
      <c r="NU63" s="46"/>
      <c r="NV63" s="46"/>
      <c r="NW63" s="46"/>
      <c r="NX63" s="46"/>
      <c r="NY63" s="46"/>
      <c r="NZ63" s="46"/>
      <c r="OA63" s="46"/>
      <c r="OB63" s="46"/>
      <c r="OC63" s="46"/>
      <c r="OD63" s="46"/>
      <c r="OE63" s="46"/>
      <c r="OF63" s="46"/>
      <c r="OG63" s="46"/>
      <c r="OH63" s="46"/>
      <c r="OI63" s="46"/>
      <c r="OJ63" s="46"/>
      <c r="OK63" s="46"/>
      <c r="OL63" s="46"/>
      <c r="OM63" s="46"/>
      <c r="ON63" s="46"/>
      <c r="OO63" s="46"/>
      <c r="OP63" s="46"/>
      <c r="OQ63" s="46"/>
      <c r="OR63" s="46"/>
      <c r="OS63" s="46"/>
      <c r="OT63" s="46"/>
      <c r="OU63" s="46"/>
      <c r="OV63" s="46"/>
      <c r="OW63" s="46"/>
      <c r="OX63" s="46"/>
      <c r="OY63" s="46"/>
      <c r="OZ63" s="46"/>
      <c r="PA63" s="46"/>
      <c r="PB63" s="46"/>
      <c r="PC63" s="46"/>
      <c r="PD63" s="46"/>
      <c r="PE63" s="46"/>
      <c r="PF63" s="46"/>
      <c r="PG63" s="46"/>
      <c r="PH63" s="46"/>
      <c r="PI63" s="46"/>
      <c r="PJ63" s="46"/>
      <c r="PK63" s="46"/>
      <c r="PL63" s="46"/>
      <c r="PM63" s="46"/>
      <c r="PN63" s="46"/>
      <c r="PO63" s="46"/>
      <c r="PP63" s="46"/>
      <c r="PQ63" s="46"/>
      <c r="PR63" s="46"/>
      <c r="PS63" s="46"/>
      <c r="PT63" s="46"/>
      <c r="PU63" s="46"/>
      <c r="PV63" s="46"/>
      <c r="PW63" s="46"/>
      <c r="PX63" s="46"/>
      <c r="PY63" s="46"/>
      <c r="PZ63" s="46"/>
      <c r="QA63" s="46"/>
      <c r="QB63" s="46"/>
      <c r="QC63" s="46"/>
      <c r="QD63" s="46"/>
      <c r="QE63" s="46"/>
      <c r="QF63" s="46"/>
      <c r="QG63" s="46"/>
      <c r="QH63" s="46"/>
      <c r="QI63" s="46"/>
      <c r="QJ63" s="46"/>
      <c r="QK63" s="46"/>
      <c r="QL63" s="46"/>
      <c r="QM63" s="46"/>
      <c r="QN63" s="46"/>
      <c r="QO63" s="46"/>
      <c r="QP63" s="46"/>
      <c r="QQ63" s="46"/>
      <c r="QR63" s="46"/>
      <c r="QS63" s="46"/>
      <c r="QT63" s="46"/>
      <c r="QU63" s="46"/>
      <c r="QV63" s="46"/>
      <c r="QW63" s="46"/>
      <c r="QX63" s="46"/>
      <c r="QY63" s="46"/>
      <c r="QZ63" s="46"/>
      <c r="RA63" s="46"/>
      <c r="RB63" s="46"/>
      <c r="RC63" s="46"/>
      <c r="RD63" s="46"/>
      <c r="RE63" s="46"/>
      <c r="RF63" s="46"/>
      <c r="RG63" s="46"/>
      <c r="RH63" s="46"/>
      <c r="RI63" s="46"/>
      <c r="RJ63" s="46"/>
      <c r="RK63" s="46"/>
      <c r="RL63" s="46"/>
      <c r="RM63" s="46"/>
      <c r="RN63" s="46"/>
      <c r="RO63" s="46"/>
      <c r="RP63" s="46"/>
      <c r="RQ63" s="46"/>
      <c r="RR63" s="46"/>
      <c r="RS63" s="46"/>
      <c r="RT63" s="46"/>
      <c r="RU63" s="46"/>
      <c r="RV63" s="46"/>
      <c r="RW63" s="46"/>
      <c r="RX63" s="46"/>
      <c r="RY63" s="46"/>
      <c r="RZ63" s="46"/>
      <c r="SA63" s="46"/>
      <c r="SB63" s="46"/>
      <c r="SC63" s="46"/>
      <c r="SD63" s="46"/>
      <c r="SE63" s="46"/>
      <c r="SF63" s="46"/>
      <c r="SG63" s="46"/>
      <c r="SH63" s="46"/>
      <c r="SI63" s="46"/>
      <c r="SJ63" s="46"/>
      <c r="SK63" s="46"/>
      <c r="SL63" s="46"/>
      <c r="SM63" s="46"/>
      <c r="SN63" s="46"/>
      <c r="SO63" s="46"/>
      <c r="SP63" s="46"/>
      <c r="SQ63" s="46"/>
      <c r="SR63" s="46"/>
      <c r="SS63" s="46"/>
      <c r="ST63" s="46"/>
      <c r="SU63" s="46"/>
      <c r="SV63" s="46"/>
      <c r="SW63" s="46"/>
      <c r="SX63" s="46"/>
      <c r="SY63" s="46"/>
      <c r="SZ63" s="46"/>
      <c r="TA63" s="46"/>
      <c r="TB63" s="46"/>
      <c r="TC63" s="46"/>
      <c r="TD63" s="46"/>
      <c r="TE63" s="46"/>
      <c r="TF63" s="46"/>
      <c r="TG63" s="46"/>
      <c r="TH63" s="46"/>
      <c r="TI63" s="46"/>
      <c r="TJ63" s="46"/>
      <c r="TK63" s="46"/>
      <c r="TL63" s="46"/>
      <c r="TM63" s="46"/>
      <c r="TN63" s="46"/>
      <c r="TO63" s="46"/>
      <c r="TP63" s="46"/>
      <c r="TQ63" s="46"/>
      <c r="TR63" s="46"/>
      <c r="TS63" s="46"/>
      <c r="TT63" s="46"/>
      <c r="TU63" s="46"/>
      <c r="TV63" s="46"/>
      <c r="TW63" s="46"/>
      <c r="TX63" s="46"/>
      <c r="TY63" s="46"/>
      <c r="TZ63" s="46"/>
      <c r="UA63" s="46"/>
      <c r="UB63" s="46"/>
      <c r="UC63" s="46"/>
      <c r="UD63" s="46"/>
      <c r="UE63" s="46"/>
      <c r="UF63" s="46"/>
      <c r="UG63" s="46"/>
      <c r="UH63" s="46"/>
      <c r="UI63" s="46"/>
      <c r="UJ63" s="46"/>
      <c r="UK63" s="46"/>
      <c r="UL63" s="46"/>
      <c r="UM63" s="46"/>
      <c r="UN63" s="46"/>
      <c r="UO63" s="46"/>
      <c r="UP63" s="46"/>
      <c r="UQ63" s="46"/>
      <c r="UR63" s="46"/>
      <c r="US63" s="46"/>
      <c r="UT63" s="46"/>
      <c r="UU63" s="46"/>
      <c r="UV63" s="46"/>
      <c r="UW63" s="46"/>
      <c r="UX63" s="46"/>
      <c r="UY63" s="46"/>
      <c r="UZ63" s="46"/>
      <c r="VA63" s="46"/>
      <c r="VB63" s="46"/>
      <c r="VC63" s="46"/>
      <c r="VD63" s="46"/>
      <c r="VE63" s="46"/>
      <c r="VF63" s="46"/>
      <c r="VG63" s="46"/>
      <c r="VH63" s="46"/>
      <c r="VI63" s="46"/>
      <c r="VJ63" s="46"/>
      <c r="VK63" s="46"/>
      <c r="VL63" s="46"/>
      <c r="VM63" s="46"/>
      <c r="VN63" s="46"/>
      <c r="VO63" s="46"/>
      <c r="VP63" s="46"/>
      <c r="VQ63" s="46"/>
      <c r="VR63" s="46"/>
      <c r="VS63" s="46"/>
      <c r="VT63" s="46"/>
      <c r="VU63" s="46"/>
      <c r="VV63" s="46"/>
      <c r="VW63" s="46"/>
      <c r="VX63" s="46"/>
      <c r="VY63" s="46"/>
      <c r="VZ63" s="46"/>
      <c r="WA63" s="46"/>
      <c r="WB63" s="46"/>
      <c r="WC63" s="46"/>
      <c r="WD63" s="46"/>
      <c r="WE63" s="46"/>
      <c r="WF63" s="46"/>
      <c r="WG63" s="46"/>
      <c r="WH63" s="46"/>
      <c r="WI63" s="46"/>
      <c r="WJ63" s="46"/>
      <c r="WK63" s="46"/>
      <c r="WL63" s="46"/>
      <c r="WM63" s="46"/>
      <c r="WN63" s="46"/>
      <c r="WO63" s="46"/>
      <c r="WP63" s="46"/>
      <c r="WQ63" s="46"/>
      <c r="WR63" s="46"/>
      <c r="WS63" s="46"/>
      <c r="WT63" s="46"/>
      <c r="WU63" s="46"/>
      <c r="WV63" s="46"/>
      <c r="WW63" s="46"/>
      <c r="WX63" s="46"/>
      <c r="WY63" s="46"/>
      <c r="WZ63" s="46"/>
      <c r="XA63" s="46"/>
      <c r="XB63" s="46"/>
      <c r="XC63" s="46"/>
      <c r="XD63" s="46"/>
      <c r="XE63" s="46"/>
      <c r="XF63" s="46"/>
      <c r="XG63" s="46"/>
      <c r="XH63" s="46"/>
      <c r="XI63" s="46"/>
      <c r="XJ63" s="46"/>
      <c r="XK63" s="46"/>
      <c r="XL63" s="46"/>
      <c r="XM63" s="46"/>
      <c r="XN63" s="46"/>
      <c r="XO63" s="46"/>
      <c r="XP63" s="46"/>
      <c r="XQ63" s="46"/>
      <c r="XR63" s="46"/>
      <c r="XS63" s="46"/>
      <c r="XT63" s="46"/>
      <c r="XU63" s="46"/>
      <c r="XV63" s="46"/>
      <c r="XW63" s="46"/>
      <c r="XX63" s="46"/>
      <c r="XY63" s="46"/>
      <c r="XZ63" s="46"/>
      <c r="YA63" s="46"/>
      <c r="YB63" s="46"/>
      <c r="YC63" s="46"/>
      <c r="YD63" s="46"/>
      <c r="YE63" s="46"/>
      <c r="YF63" s="46"/>
      <c r="YG63" s="46"/>
      <c r="YH63" s="46"/>
      <c r="YI63" s="46"/>
      <c r="YJ63" s="46"/>
      <c r="YK63" s="46"/>
      <c r="YL63" s="46"/>
      <c r="YM63" s="46"/>
      <c r="YN63" s="46"/>
      <c r="YO63" s="46"/>
      <c r="YP63" s="46"/>
      <c r="YQ63" s="46"/>
      <c r="YR63" s="46"/>
      <c r="YS63" s="46"/>
      <c r="YT63" s="46"/>
      <c r="YU63" s="46"/>
      <c r="YV63" s="46"/>
      <c r="YW63" s="46"/>
      <c r="YX63" s="46"/>
      <c r="YY63" s="46"/>
      <c r="YZ63" s="46"/>
      <c r="ZA63" s="46"/>
      <c r="ZB63" s="46"/>
      <c r="ZC63" s="46"/>
      <c r="ZD63" s="46"/>
      <c r="ZE63" s="46"/>
      <c r="ZF63" s="46"/>
      <c r="ZG63" s="46"/>
      <c r="ZH63" s="46"/>
      <c r="ZI63" s="46"/>
      <c r="ZJ63" s="46"/>
      <c r="ZK63" s="46"/>
      <c r="ZL63" s="46"/>
      <c r="ZM63" s="46"/>
      <c r="ZN63" s="46"/>
      <c r="ZO63" s="46"/>
      <c r="ZP63" s="46"/>
      <c r="ZQ63" s="46"/>
      <c r="ZR63" s="46"/>
      <c r="ZS63" s="46"/>
      <c r="ZT63" s="46"/>
      <c r="ZU63" s="46"/>
      <c r="ZV63" s="46"/>
      <c r="ZW63" s="46"/>
      <c r="ZX63" s="46"/>
      <c r="ZY63" s="46"/>
      <c r="ZZ63" s="46"/>
      <c r="AAA63" s="46"/>
      <c r="AAB63" s="46"/>
      <c r="AAC63" s="46"/>
      <c r="AAD63" s="46"/>
      <c r="AAE63" s="46"/>
      <c r="AAF63" s="46"/>
      <c r="AAG63" s="46"/>
      <c r="AAH63" s="46"/>
      <c r="AAI63" s="46"/>
      <c r="AAJ63" s="46"/>
      <c r="AAK63" s="46"/>
      <c r="AAL63" s="46"/>
      <c r="AAM63" s="46"/>
      <c r="AAN63" s="46"/>
      <c r="AAO63" s="46"/>
      <c r="AAP63" s="46"/>
      <c r="AAQ63" s="46"/>
      <c r="AAR63" s="46"/>
      <c r="AAS63" s="46"/>
      <c r="AAT63" s="46"/>
      <c r="AAU63" s="46"/>
      <c r="AAV63" s="46"/>
      <c r="AAW63" s="46"/>
      <c r="AAX63" s="46"/>
      <c r="AAY63" s="46"/>
      <c r="AAZ63" s="46"/>
      <c r="ABA63" s="46"/>
      <c r="ABB63" s="46"/>
      <c r="ABC63" s="46"/>
      <c r="ABD63" s="46"/>
      <c r="ABE63" s="46"/>
      <c r="ABF63" s="46"/>
      <c r="ABG63" s="46"/>
      <c r="ABH63" s="46"/>
      <c r="ABI63" s="46"/>
      <c r="ABJ63" s="46"/>
      <c r="ABK63" s="46"/>
      <c r="ABL63" s="46"/>
      <c r="ABM63" s="46"/>
      <c r="ABN63" s="46"/>
      <c r="ABO63" s="46"/>
      <c r="ABP63" s="46"/>
      <c r="ABQ63" s="46"/>
      <c r="ABR63" s="46"/>
      <c r="ABS63" s="46"/>
      <c r="ABT63" s="46"/>
      <c r="ABU63" s="46"/>
      <c r="ABV63" s="46"/>
      <c r="ABW63" s="46"/>
      <c r="ABX63" s="46"/>
      <c r="ABY63" s="46"/>
      <c r="ABZ63" s="46"/>
      <c r="ACA63" s="46"/>
      <c r="ACB63" s="46"/>
      <c r="ACC63" s="46"/>
      <c r="ACD63" s="46"/>
      <c r="ACE63" s="46"/>
      <c r="ACF63" s="46"/>
      <c r="ACG63" s="46"/>
      <c r="ACH63" s="46"/>
      <c r="ACI63" s="46"/>
      <c r="ACJ63" s="46"/>
      <c r="ACK63" s="46"/>
      <c r="ACL63" s="46"/>
      <c r="ACM63" s="46"/>
      <c r="ACN63" s="46"/>
      <c r="ACO63" s="46"/>
      <c r="ACP63" s="46"/>
      <c r="ACQ63" s="46"/>
      <c r="ACR63" s="46"/>
      <c r="ACS63" s="46"/>
      <c r="ACT63" s="46"/>
      <c r="ACU63" s="46"/>
      <c r="ACV63" s="46"/>
      <c r="ACW63" s="46"/>
      <c r="ACX63" s="46"/>
      <c r="ACY63" s="46"/>
      <c r="ACZ63" s="46"/>
      <c r="ADA63" s="46"/>
      <c r="ADB63" s="46"/>
      <c r="ADC63" s="46"/>
      <c r="ADD63" s="46"/>
      <c r="ADE63" s="46"/>
      <c r="ADF63" s="46"/>
      <c r="ADG63" s="46"/>
      <c r="ADH63" s="46"/>
      <c r="ADI63" s="46"/>
      <c r="ADJ63" s="46"/>
      <c r="ADK63" s="46"/>
      <c r="ADL63" s="46"/>
      <c r="ADM63" s="46"/>
      <c r="ADN63" s="46"/>
      <c r="ADO63" s="46"/>
      <c r="ADP63" s="46"/>
      <c r="ADQ63" s="46"/>
      <c r="ADR63" s="46"/>
      <c r="ADS63" s="46"/>
      <c r="ADT63" s="46"/>
      <c r="ADU63" s="46"/>
      <c r="ADV63" s="46"/>
      <c r="ADW63" s="46"/>
      <c r="ADX63" s="46"/>
      <c r="ADY63" s="46"/>
      <c r="ADZ63" s="46"/>
      <c r="AEA63" s="46"/>
      <c r="AEB63" s="46"/>
      <c r="AEC63" s="46"/>
      <c r="AED63" s="46"/>
      <c r="AEE63" s="46"/>
      <c r="AEF63" s="46"/>
      <c r="AEG63" s="46"/>
      <c r="AEH63" s="46"/>
      <c r="AEI63" s="46"/>
      <c r="AEJ63" s="46"/>
      <c r="AEK63" s="46"/>
      <c r="AEL63" s="46"/>
      <c r="AEM63" s="46"/>
      <c r="AEN63" s="46"/>
      <c r="AEO63" s="46"/>
      <c r="AEP63" s="46"/>
      <c r="AEQ63" s="46"/>
      <c r="AER63" s="46"/>
      <c r="AES63" s="46"/>
      <c r="AET63" s="46"/>
      <c r="AEU63" s="46"/>
      <c r="AEV63" s="46"/>
      <c r="AEW63" s="46"/>
      <c r="AEX63" s="46"/>
      <c r="AEY63" s="46"/>
      <c r="AEZ63" s="46"/>
      <c r="AFA63" s="46"/>
      <c r="AFB63" s="46"/>
      <c r="AFC63" s="46"/>
      <c r="AFD63" s="46"/>
      <c r="AFE63" s="46"/>
      <c r="AFF63" s="46"/>
      <c r="AFG63" s="46"/>
      <c r="AFH63" s="46"/>
      <c r="AFI63" s="46"/>
      <c r="AFJ63" s="46"/>
      <c r="AFK63" s="46"/>
      <c r="AFL63" s="46"/>
      <c r="AFM63" s="46"/>
      <c r="AFN63" s="46"/>
      <c r="AFO63" s="46"/>
      <c r="AFP63" s="46"/>
      <c r="AFQ63" s="46"/>
      <c r="AFR63" s="46"/>
      <c r="AFS63" s="46"/>
      <c r="AFT63" s="46"/>
      <c r="AFU63" s="46"/>
      <c r="AFV63" s="46"/>
      <c r="AFW63" s="46"/>
      <c r="AFX63" s="46"/>
      <c r="AFY63" s="46"/>
      <c r="AFZ63" s="46"/>
      <c r="AGA63" s="46"/>
      <c r="AGB63" s="46"/>
      <c r="AGC63" s="46"/>
      <c r="AGD63" s="46"/>
      <c r="AGE63" s="46"/>
      <c r="AGF63" s="46"/>
      <c r="AGG63" s="46"/>
      <c r="AGH63" s="46"/>
      <c r="AGI63" s="46"/>
      <c r="AGJ63" s="46"/>
      <c r="AGK63" s="46"/>
      <c r="AGL63" s="46"/>
      <c r="AGM63" s="46"/>
      <c r="AGN63" s="46"/>
      <c r="AGO63" s="46"/>
      <c r="AGP63" s="46"/>
      <c r="AGQ63" s="46"/>
      <c r="AGR63" s="46"/>
      <c r="AGS63" s="46"/>
      <c r="AGT63" s="46"/>
      <c r="AGU63" s="46"/>
      <c r="AGV63" s="46"/>
      <c r="AGW63" s="46"/>
      <c r="AGX63" s="46"/>
      <c r="AGY63" s="46"/>
      <c r="AGZ63" s="46"/>
      <c r="AHA63" s="46"/>
      <c r="AHB63" s="46"/>
      <c r="AHC63" s="46"/>
      <c r="AHD63" s="46"/>
      <c r="AHE63" s="46"/>
      <c r="AHF63" s="46"/>
      <c r="AHG63" s="46"/>
      <c r="AHH63" s="46"/>
      <c r="AHI63" s="46"/>
      <c r="AHJ63" s="46"/>
      <c r="AHK63" s="46"/>
      <c r="AHL63" s="46"/>
      <c r="AHM63" s="46"/>
      <c r="AHN63" s="46"/>
      <c r="AHO63" s="46"/>
      <c r="AHP63" s="46"/>
      <c r="AHQ63" s="46"/>
      <c r="AHR63" s="46"/>
      <c r="AHS63" s="46"/>
      <c r="AHT63" s="46"/>
      <c r="AHU63" s="46"/>
      <c r="AHV63" s="46"/>
      <c r="AHW63" s="46"/>
      <c r="AHX63" s="46"/>
      <c r="AHY63" s="46"/>
      <c r="AHZ63" s="46"/>
      <c r="AIA63" s="46"/>
      <c r="AIB63" s="46"/>
      <c r="AIC63" s="46"/>
      <c r="AID63" s="46"/>
      <c r="AIE63" s="46"/>
      <c r="AIF63" s="46"/>
      <c r="AIG63" s="46"/>
      <c r="AIH63" s="46"/>
      <c r="AII63" s="46"/>
      <c r="AIJ63" s="46"/>
      <c r="AIK63" s="46"/>
      <c r="AIL63" s="46"/>
      <c r="AIM63" s="46"/>
      <c r="AIN63" s="46"/>
      <c r="AIO63" s="46"/>
      <c r="AIP63" s="46"/>
      <c r="AIQ63" s="46"/>
      <c r="AIR63" s="46"/>
      <c r="AIS63" s="46"/>
      <c r="AIT63" s="46"/>
      <c r="AIU63" s="46"/>
      <c r="AIV63" s="46"/>
      <c r="AIW63" s="46"/>
      <c r="AIX63" s="46"/>
      <c r="AIY63" s="46"/>
      <c r="AIZ63" s="46"/>
      <c r="AJA63" s="46"/>
      <c r="AJB63" s="46"/>
      <c r="AJC63" s="46"/>
      <c r="AJD63" s="46"/>
      <c r="AJE63" s="46"/>
      <c r="AJF63" s="46"/>
      <c r="AJG63" s="46"/>
      <c r="AJH63" s="46"/>
      <c r="AJI63" s="46"/>
      <c r="AJJ63" s="46"/>
      <c r="AJK63" s="46"/>
      <c r="AJL63" s="46"/>
      <c r="AJM63" s="46"/>
      <c r="AJN63" s="46"/>
      <c r="AJO63" s="46"/>
      <c r="AJP63" s="46"/>
      <c r="AJQ63" s="46"/>
      <c r="AJR63" s="46"/>
      <c r="AJS63" s="46"/>
      <c r="AJT63" s="46"/>
      <c r="AJU63" s="46"/>
      <c r="AJV63" s="46"/>
      <c r="AJW63" s="46"/>
      <c r="AJX63" s="46"/>
      <c r="AJY63" s="46"/>
      <c r="AJZ63" s="46"/>
      <c r="AKA63" s="46"/>
      <c r="AKB63" s="46"/>
      <c r="AKC63" s="46"/>
      <c r="AKD63" s="46"/>
      <c r="AKE63" s="46"/>
      <c r="AKF63" s="46"/>
      <c r="AKG63" s="46"/>
      <c r="AKH63" s="46"/>
      <c r="AKI63" s="46"/>
      <c r="AKJ63" s="46"/>
      <c r="AKK63" s="46"/>
      <c r="AKL63" s="46"/>
      <c r="AKM63" s="46"/>
      <c r="AKN63" s="46"/>
      <c r="AKO63" s="46"/>
      <c r="AKP63" s="46"/>
      <c r="AKQ63" s="46"/>
      <c r="AKR63" s="46"/>
      <c r="AKS63" s="46"/>
      <c r="AKT63" s="46"/>
      <c r="AKU63" s="46"/>
      <c r="AKV63" s="46"/>
      <c r="AKW63" s="46"/>
      <c r="AKX63" s="46"/>
      <c r="AKY63" s="46"/>
      <c r="AKZ63" s="46"/>
      <c r="ALA63" s="46"/>
      <c r="ALB63" s="46"/>
      <c r="ALC63" s="46"/>
      <c r="ALD63" s="46"/>
      <c r="ALE63" s="46"/>
      <c r="ALF63" s="46"/>
      <c r="ALG63" s="46"/>
      <c r="ALH63" s="46"/>
      <c r="ALI63" s="46"/>
      <c r="ALJ63" s="46"/>
      <c r="ALK63" s="46"/>
      <c r="ALL63" s="46"/>
      <c r="ALM63" s="46"/>
      <c r="ALN63" s="46"/>
      <c r="ALO63" s="46"/>
      <c r="ALP63" s="46"/>
      <c r="ALQ63" s="46"/>
      <c r="ALR63" s="46"/>
      <c r="ALS63" s="46"/>
      <c r="ALT63" s="46"/>
      <c r="ALU63" s="46"/>
      <c r="ALV63" s="46"/>
      <c r="ALW63" s="46"/>
      <c r="ALX63" s="46"/>
      <c r="ALY63" s="46"/>
      <c r="ALZ63" s="46"/>
      <c r="AMA63" s="46"/>
      <c r="AMB63" s="46"/>
      <c r="AMC63" s="46"/>
      <c r="AMD63" s="46"/>
      <c r="AME63" s="46"/>
      <c r="AMF63" s="46"/>
      <c r="AMG63" s="46"/>
      <c r="AMH63" s="46"/>
      <c r="AMI63" s="46"/>
      <c r="AMJ63" s="46"/>
    </row>
    <row r="64" spans="1:1024" s="46" customFormat="1" ht="36" customHeight="1">
      <c r="A64" s="69" t="s">
        <v>57</v>
      </c>
      <c r="B64" s="70" t="s">
        <v>58</v>
      </c>
      <c r="C64" s="279"/>
      <c r="D64" s="16"/>
      <c r="E64" s="16"/>
      <c r="G64" s="71"/>
      <c r="H64" s="50"/>
      <c r="I64" s="50"/>
      <c r="J64" s="50"/>
      <c r="K64" s="50"/>
    </row>
    <row r="65" spans="1:1024" s="46" customFormat="1" ht="27" customHeight="1">
      <c r="A65" s="69" t="s">
        <v>59</v>
      </c>
      <c r="B65" s="70" t="s">
        <v>60</v>
      </c>
      <c r="C65" s="279"/>
      <c r="D65" s="72"/>
      <c r="E65" s="72"/>
      <c r="F65" s="73"/>
      <c r="G65" s="71"/>
      <c r="H65" s="50"/>
      <c r="I65" s="50"/>
      <c r="J65" s="50"/>
      <c r="K65" s="50"/>
    </row>
    <row r="66" spans="1:1024" s="58" customFormat="1" ht="39" customHeight="1">
      <c r="A66" s="69" t="s">
        <v>61</v>
      </c>
      <c r="B66" s="70" t="s">
        <v>62</v>
      </c>
      <c r="C66" s="279" t="s">
        <v>63</v>
      </c>
      <c r="D66" s="72"/>
      <c r="E66" s="72"/>
      <c r="F66" s="73"/>
      <c r="G66" s="71"/>
      <c r="H66" s="50"/>
      <c r="I66" s="50"/>
      <c r="J66" s="50"/>
      <c r="K66" s="50"/>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c r="IX66" s="46"/>
      <c r="IY66" s="46"/>
      <c r="IZ66" s="46"/>
      <c r="JA66" s="46"/>
      <c r="JB66" s="46"/>
      <c r="JC66" s="46"/>
      <c r="JD66" s="46"/>
      <c r="JE66" s="46"/>
      <c r="JF66" s="46"/>
      <c r="JG66" s="46"/>
      <c r="JH66" s="46"/>
      <c r="JI66" s="46"/>
      <c r="JJ66" s="46"/>
      <c r="JK66" s="46"/>
      <c r="JL66" s="46"/>
      <c r="JM66" s="46"/>
      <c r="JN66" s="46"/>
      <c r="JO66" s="46"/>
      <c r="JP66" s="46"/>
      <c r="JQ66" s="46"/>
      <c r="JR66" s="46"/>
      <c r="JS66" s="46"/>
      <c r="JT66" s="46"/>
      <c r="JU66" s="46"/>
      <c r="JV66" s="46"/>
      <c r="JW66" s="46"/>
      <c r="JX66" s="46"/>
      <c r="JY66" s="46"/>
      <c r="JZ66" s="46"/>
      <c r="KA66" s="46"/>
      <c r="KB66" s="46"/>
      <c r="KC66" s="46"/>
      <c r="KD66" s="46"/>
      <c r="KE66" s="46"/>
      <c r="KF66" s="46"/>
      <c r="KG66" s="46"/>
      <c r="KH66" s="46"/>
      <c r="KI66" s="46"/>
      <c r="KJ66" s="46"/>
      <c r="KK66" s="46"/>
      <c r="KL66" s="46"/>
      <c r="KM66" s="46"/>
      <c r="KN66" s="46"/>
      <c r="KO66" s="46"/>
      <c r="KP66" s="46"/>
      <c r="KQ66" s="46"/>
      <c r="KR66" s="46"/>
      <c r="KS66" s="46"/>
      <c r="KT66" s="46"/>
      <c r="KU66" s="46"/>
      <c r="KV66" s="46"/>
      <c r="KW66" s="46"/>
      <c r="KX66" s="46"/>
      <c r="KY66" s="46"/>
      <c r="KZ66" s="46"/>
      <c r="LA66" s="46"/>
      <c r="LB66" s="46"/>
      <c r="LC66" s="46"/>
      <c r="LD66" s="46"/>
      <c r="LE66" s="46"/>
      <c r="LF66" s="46"/>
      <c r="LG66" s="46"/>
      <c r="LH66" s="46"/>
      <c r="LI66" s="46"/>
      <c r="LJ66" s="46"/>
      <c r="LK66" s="46"/>
      <c r="LL66" s="46"/>
      <c r="LM66" s="46"/>
      <c r="LN66" s="46"/>
      <c r="LO66" s="46"/>
      <c r="LP66" s="46"/>
      <c r="LQ66" s="46"/>
      <c r="LR66" s="46"/>
      <c r="LS66" s="46"/>
      <c r="LT66" s="46"/>
      <c r="LU66" s="46"/>
      <c r="LV66" s="46"/>
      <c r="LW66" s="46"/>
      <c r="LX66" s="46"/>
      <c r="LY66" s="46"/>
      <c r="LZ66" s="46"/>
      <c r="MA66" s="46"/>
      <c r="MB66" s="46"/>
      <c r="MC66" s="46"/>
      <c r="MD66" s="46"/>
      <c r="ME66" s="46"/>
      <c r="MF66" s="46"/>
      <c r="MG66" s="46"/>
      <c r="MH66" s="46"/>
      <c r="MI66" s="46"/>
      <c r="MJ66" s="46"/>
      <c r="MK66" s="46"/>
      <c r="ML66" s="46"/>
      <c r="MM66" s="46"/>
      <c r="MN66" s="46"/>
      <c r="MO66" s="46"/>
      <c r="MP66" s="46"/>
      <c r="MQ66" s="46"/>
      <c r="MR66" s="46"/>
      <c r="MS66" s="46"/>
      <c r="MT66" s="46"/>
      <c r="MU66" s="46"/>
      <c r="MV66" s="46"/>
      <c r="MW66" s="46"/>
      <c r="MX66" s="46"/>
      <c r="MY66" s="46"/>
      <c r="MZ66" s="46"/>
      <c r="NA66" s="46"/>
      <c r="NB66" s="46"/>
      <c r="NC66" s="46"/>
      <c r="ND66" s="46"/>
      <c r="NE66" s="46"/>
      <c r="NF66" s="46"/>
      <c r="NG66" s="46"/>
      <c r="NH66" s="46"/>
      <c r="NI66" s="46"/>
      <c r="NJ66" s="46"/>
      <c r="NK66" s="46"/>
      <c r="NL66" s="46"/>
      <c r="NM66" s="46"/>
      <c r="NN66" s="46"/>
      <c r="NO66" s="46"/>
      <c r="NP66" s="46"/>
      <c r="NQ66" s="46"/>
      <c r="NR66" s="46"/>
      <c r="NS66" s="46"/>
      <c r="NT66" s="46"/>
      <c r="NU66" s="46"/>
      <c r="NV66" s="46"/>
      <c r="NW66" s="46"/>
      <c r="NX66" s="46"/>
      <c r="NY66" s="46"/>
      <c r="NZ66" s="46"/>
      <c r="OA66" s="46"/>
      <c r="OB66" s="46"/>
      <c r="OC66" s="46"/>
      <c r="OD66" s="46"/>
      <c r="OE66" s="46"/>
      <c r="OF66" s="46"/>
      <c r="OG66" s="46"/>
      <c r="OH66" s="46"/>
      <c r="OI66" s="46"/>
      <c r="OJ66" s="46"/>
      <c r="OK66" s="46"/>
      <c r="OL66" s="46"/>
      <c r="OM66" s="46"/>
      <c r="ON66" s="46"/>
      <c r="OO66" s="46"/>
      <c r="OP66" s="46"/>
      <c r="OQ66" s="46"/>
      <c r="OR66" s="46"/>
      <c r="OS66" s="46"/>
      <c r="OT66" s="46"/>
      <c r="OU66" s="46"/>
      <c r="OV66" s="46"/>
      <c r="OW66" s="46"/>
      <c r="OX66" s="46"/>
      <c r="OY66" s="46"/>
      <c r="OZ66" s="46"/>
      <c r="PA66" s="46"/>
      <c r="PB66" s="46"/>
      <c r="PC66" s="46"/>
      <c r="PD66" s="46"/>
      <c r="PE66" s="46"/>
      <c r="PF66" s="46"/>
      <c r="PG66" s="46"/>
      <c r="PH66" s="46"/>
      <c r="PI66" s="46"/>
      <c r="PJ66" s="46"/>
      <c r="PK66" s="46"/>
      <c r="PL66" s="46"/>
      <c r="PM66" s="46"/>
      <c r="PN66" s="46"/>
      <c r="PO66" s="46"/>
      <c r="PP66" s="46"/>
      <c r="PQ66" s="46"/>
      <c r="PR66" s="46"/>
      <c r="PS66" s="46"/>
      <c r="PT66" s="46"/>
      <c r="PU66" s="46"/>
      <c r="PV66" s="46"/>
      <c r="PW66" s="46"/>
      <c r="PX66" s="46"/>
      <c r="PY66" s="46"/>
      <c r="PZ66" s="46"/>
      <c r="QA66" s="46"/>
      <c r="QB66" s="46"/>
      <c r="QC66" s="46"/>
      <c r="QD66" s="46"/>
      <c r="QE66" s="46"/>
      <c r="QF66" s="46"/>
      <c r="QG66" s="46"/>
      <c r="QH66" s="46"/>
      <c r="QI66" s="46"/>
      <c r="QJ66" s="46"/>
      <c r="QK66" s="46"/>
      <c r="QL66" s="46"/>
      <c r="QM66" s="46"/>
      <c r="QN66" s="46"/>
      <c r="QO66" s="46"/>
      <c r="QP66" s="46"/>
      <c r="QQ66" s="46"/>
      <c r="QR66" s="46"/>
      <c r="QS66" s="46"/>
      <c r="QT66" s="46"/>
      <c r="QU66" s="46"/>
      <c r="QV66" s="46"/>
      <c r="QW66" s="46"/>
      <c r="QX66" s="46"/>
      <c r="QY66" s="46"/>
      <c r="QZ66" s="46"/>
      <c r="RA66" s="46"/>
      <c r="RB66" s="46"/>
      <c r="RC66" s="46"/>
      <c r="RD66" s="46"/>
      <c r="RE66" s="46"/>
      <c r="RF66" s="46"/>
      <c r="RG66" s="46"/>
      <c r="RH66" s="46"/>
      <c r="RI66" s="46"/>
      <c r="RJ66" s="46"/>
      <c r="RK66" s="46"/>
      <c r="RL66" s="46"/>
      <c r="RM66" s="46"/>
      <c r="RN66" s="46"/>
      <c r="RO66" s="46"/>
      <c r="RP66" s="46"/>
      <c r="RQ66" s="46"/>
      <c r="RR66" s="46"/>
      <c r="RS66" s="46"/>
      <c r="RT66" s="46"/>
      <c r="RU66" s="46"/>
      <c r="RV66" s="46"/>
      <c r="RW66" s="46"/>
      <c r="RX66" s="46"/>
      <c r="RY66" s="46"/>
      <c r="RZ66" s="46"/>
      <c r="SA66" s="46"/>
      <c r="SB66" s="46"/>
      <c r="SC66" s="46"/>
      <c r="SD66" s="46"/>
      <c r="SE66" s="46"/>
      <c r="SF66" s="46"/>
      <c r="SG66" s="46"/>
      <c r="SH66" s="46"/>
      <c r="SI66" s="46"/>
      <c r="SJ66" s="46"/>
      <c r="SK66" s="46"/>
      <c r="SL66" s="46"/>
      <c r="SM66" s="46"/>
      <c r="SN66" s="46"/>
      <c r="SO66" s="46"/>
      <c r="SP66" s="46"/>
      <c r="SQ66" s="46"/>
      <c r="SR66" s="46"/>
      <c r="SS66" s="46"/>
      <c r="ST66" s="46"/>
      <c r="SU66" s="46"/>
      <c r="SV66" s="46"/>
      <c r="SW66" s="46"/>
      <c r="SX66" s="46"/>
      <c r="SY66" s="46"/>
      <c r="SZ66" s="46"/>
      <c r="TA66" s="46"/>
      <c r="TB66" s="46"/>
      <c r="TC66" s="46"/>
      <c r="TD66" s="46"/>
      <c r="TE66" s="46"/>
      <c r="TF66" s="46"/>
      <c r="TG66" s="46"/>
      <c r="TH66" s="46"/>
      <c r="TI66" s="46"/>
      <c r="TJ66" s="46"/>
      <c r="TK66" s="46"/>
      <c r="TL66" s="46"/>
      <c r="TM66" s="46"/>
      <c r="TN66" s="46"/>
      <c r="TO66" s="46"/>
      <c r="TP66" s="46"/>
      <c r="TQ66" s="46"/>
      <c r="TR66" s="46"/>
      <c r="TS66" s="46"/>
      <c r="TT66" s="46"/>
      <c r="TU66" s="46"/>
      <c r="TV66" s="46"/>
      <c r="TW66" s="46"/>
      <c r="TX66" s="46"/>
      <c r="TY66" s="46"/>
      <c r="TZ66" s="46"/>
      <c r="UA66" s="46"/>
      <c r="UB66" s="46"/>
      <c r="UC66" s="46"/>
      <c r="UD66" s="46"/>
      <c r="UE66" s="46"/>
      <c r="UF66" s="46"/>
      <c r="UG66" s="46"/>
      <c r="UH66" s="46"/>
      <c r="UI66" s="46"/>
      <c r="UJ66" s="46"/>
      <c r="UK66" s="46"/>
      <c r="UL66" s="46"/>
      <c r="UM66" s="46"/>
      <c r="UN66" s="46"/>
      <c r="UO66" s="46"/>
      <c r="UP66" s="46"/>
      <c r="UQ66" s="46"/>
      <c r="UR66" s="46"/>
      <c r="US66" s="46"/>
      <c r="UT66" s="46"/>
      <c r="UU66" s="46"/>
      <c r="UV66" s="46"/>
      <c r="UW66" s="46"/>
      <c r="UX66" s="46"/>
      <c r="UY66" s="46"/>
      <c r="UZ66" s="46"/>
      <c r="VA66" s="46"/>
      <c r="VB66" s="46"/>
      <c r="VC66" s="46"/>
      <c r="VD66" s="46"/>
      <c r="VE66" s="46"/>
      <c r="VF66" s="46"/>
      <c r="VG66" s="46"/>
      <c r="VH66" s="46"/>
      <c r="VI66" s="46"/>
      <c r="VJ66" s="46"/>
      <c r="VK66" s="46"/>
      <c r="VL66" s="46"/>
      <c r="VM66" s="46"/>
      <c r="VN66" s="46"/>
      <c r="VO66" s="46"/>
      <c r="VP66" s="46"/>
      <c r="VQ66" s="46"/>
      <c r="VR66" s="46"/>
      <c r="VS66" s="46"/>
      <c r="VT66" s="46"/>
      <c r="VU66" s="46"/>
      <c r="VV66" s="46"/>
      <c r="VW66" s="46"/>
      <c r="VX66" s="46"/>
      <c r="VY66" s="46"/>
      <c r="VZ66" s="46"/>
      <c r="WA66" s="46"/>
      <c r="WB66" s="46"/>
      <c r="WC66" s="46"/>
      <c r="WD66" s="46"/>
      <c r="WE66" s="46"/>
      <c r="WF66" s="46"/>
      <c r="WG66" s="46"/>
      <c r="WH66" s="46"/>
      <c r="WI66" s="46"/>
      <c r="WJ66" s="46"/>
      <c r="WK66" s="46"/>
      <c r="WL66" s="46"/>
      <c r="WM66" s="46"/>
      <c r="WN66" s="46"/>
      <c r="WO66" s="46"/>
      <c r="WP66" s="46"/>
      <c r="WQ66" s="46"/>
      <c r="WR66" s="46"/>
      <c r="WS66" s="46"/>
      <c r="WT66" s="46"/>
      <c r="WU66" s="46"/>
      <c r="WV66" s="46"/>
      <c r="WW66" s="46"/>
      <c r="WX66" s="46"/>
      <c r="WY66" s="46"/>
      <c r="WZ66" s="46"/>
      <c r="XA66" s="46"/>
      <c r="XB66" s="46"/>
      <c r="XC66" s="46"/>
      <c r="XD66" s="46"/>
      <c r="XE66" s="46"/>
      <c r="XF66" s="46"/>
      <c r="XG66" s="46"/>
      <c r="XH66" s="46"/>
      <c r="XI66" s="46"/>
      <c r="XJ66" s="46"/>
      <c r="XK66" s="46"/>
      <c r="XL66" s="46"/>
      <c r="XM66" s="46"/>
      <c r="XN66" s="46"/>
      <c r="XO66" s="46"/>
      <c r="XP66" s="46"/>
      <c r="XQ66" s="46"/>
      <c r="XR66" s="46"/>
      <c r="XS66" s="46"/>
      <c r="XT66" s="46"/>
      <c r="XU66" s="46"/>
      <c r="XV66" s="46"/>
      <c r="XW66" s="46"/>
      <c r="XX66" s="46"/>
      <c r="XY66" s="46"/>
      <c r="XZ66" s="46"/>
      <c r="YA66" s="46"/>
      <c r="YB66" s="46"/>
      <c r="YC66" s="46"/>
      <c r="YD66" s="46"/>
      <c r="YE66" s="46"/>
      <c r="YF66" s="46"/>
      <c r="YG66" s="46"/>
      <c r="YH66" s="46"/>
      <c r="YI66" s="46"/>
      <c r="YJ66" s="46"/>
      <c r="YK66" s="46"/>
      <c r="YL66" s="46"/>
      <c r="YM66" s="46"/>
      <c r="YN66" s="46"/>
      <c r="YO66" s="46"/>
      <c r="YP66" s="46"/>
      <c r="YQ66" s="46"/>
      <c r="YR66" s="46"/>
      <c r="YS66" s="46"/>
      <c r="YT66" s="46"/>
      <c r="YU66" s="46"/>
      <c r="YV66" s="46"/>
      <c r="YW66" s="46"/>
      <c r="YX66" s="46"/>
      <c r="YY66" s="46"/>
      <c r="YZ66" s="46"/>
      <c r="ZA66" s="46"/>
      <c r="ZB66" s="46"/>
      <c r="ZC66" s="46"/>
      <c r="ZD66" s="46"/>
      <c r="ZE66" s="46"/>
      <c r="ZF66" s="46"/>
      <c r="ZG66" s="46"/>
      <c r="ZH66" s="46"/>
      <c r="ZI66" s="46"/>
      <c r="ZJ66" s="46"/>
      <c r="ZK66" s="46"/>
      <c r="ZL66" s="46"/>
      <c r="ZM66" s="46"/>
      <c r="ZN66" s="46"/>
      <c r="ZO66" s="46"/>
      <c r="ZP66" s="46"/>
      <c r="ZQ66" s="46"/>
      <c r="ZR66" s="46"/>
      <c r="ZS66" s="46"/>
      <c r="ZT66" s="46"/>
      <c r="ZU66" s="46"/>
      <c r="ZV66" s="46"/>
      <c r="ZW66" s="46"/>
      <c r="ZX66" s="46"/>
      <c r="ZY66" s="46"/>
      <c r="ZZ66" s="46"/>
      <c r="AAA66" s="46"/>
      <c r="AAB66" s="46"/>
      <c r="AAC66" s="46"/>
      <c r="AAD66" s="46"/>
      <c r="AAE66" s="46"/>
      <c r="AAF66" s="46"/>
      <c r="AAG66" s="46"/>
      <c r="AAH66" s="46"/>
      <c r="AAI66" s="46"/>
      <c r="AAJ66" s="46"/>
      <c r="AAK66" s="46"/>
      <c r="AAL66" s="46"/>
      <c r="AAM66" s="46"/>
      <c r="AAN66" s="46"/>
      <c r="AAO66" s="46"/>
      <c r="AAP66" s="46"/>
      <c r="AAQ66" s="46"/>
      <c r="AAR66" s="46"/>
      <c r="AAS66" s="46"/>
      <c r="AAT66" s="46"/>
      <c r="AAU66" s="46"/>
      <c r="AAV66" s="46"/>
      <c r="AAW66" s="46"/>
      <c r="AAX66" s="46"/>
      <c r="AAY66" s="46"/>
      <c r="AAZ66" s="46"/>
      <c r="ABA66" s="46"/>
      <c r="ABB66" s="46"/>
      <c r="ABC66" s="46"/>
      <c r="ABD66" s="46"/>
      <c r="ABE66" s="46"/>
      <c r="ABF66" s="46"/>
      <c r="ABG66" s="46"/>
      <c r="ABH66" s="46"/>
      <c r="ABI66" s="46"/>
      <c r="ABJ66" s="46"/>
      <c r="ABK66" s="46"/>
      <c r="ABL66" s="46"/>
      <c r="ABM66" s="46"/>
      <c r="ABN66" s="46"/>
      <c r="ABO66" s="46"/>
      <c r="ABP66" s="46"/>
      <c r="ABQ66" s="46"/>
      <c r="ABR66" s="46"/>
      <c r="ABS66" s="46"/>
      <c r="ABT66" s="46"/>
      <c r="ABU66" s="46"/>
      <c r="ABV66" s="46"/>
      <c r="ABW66" s="46"/>
      <c r="ABX66" s="46"/>
      <c r="ABY66" s="46"/>
      <c r="ABZ66" s="46"/>
      <c r="ACA66" s="46"/>
      <c r="ACB66" s="46"/>
      <c r="ACC66" s="46"/>
      <c r="ACD66" s="46"/>
      <c r="ACE66" s="46"/>
      <c r="ACF66" s="46"/>
      <c r="ACG66" s="46"/>
      <c r="ACH66" s="46"/>
      <c r="ACI66" s="46"/>
      <c r="ACJ66" s="46"/>
      <c r="ACK66" s="46"/>
      <c r="ACL66" s="46"/>
      <c r="ACM66" s="46"/>
      <c r="ACN66" s="46"/>
      <c r="ACO66" s="46"/>
      <c r="ACP66" s="46"/>
      <c r="ACQ66" s="46"/>
      <c r="ACR66" s="46"/>
      <c r="ACS66" s="46"/>
      <c r="ACT66" s="46"/>
      <c r="ACU66" s="46"/>
      <c r="ACV66" s="46"/>
      <c r="ACW66" s="46"/>
      <c r="ACX66" s="46"/>
      <c r="ACY66" s="46"/>
      <c r="ACZ66" s="46"/>
      <c r="ADA66" s="46"/>
      <c r="ADB66" s="46"/>
      <c r="ADC66" s="46"/>
      <c r="ADD66" s="46"/>
      <c r="ADE66" s="46"/>
      <c r="ADF66" s="46"/>
      <c r="ADG66" s="46"/>
      <c r="ADH66" s="46"/>
      <c r="ADI66" s="46"/>
      <c r="ADJ66" s="46"/>
      <c r="ADK66" s="46"/>
      <c r="ADL66" s="46"/>
      <c r="ADM66" s="46"/>
      <c r="ADN66" s="46"/>
      <c r="ADO66" s="46"/>
      <c r="ADP66" s="46"/>
      <c r="ADQ66" s="46"/>
      <c r="ADR66" s="46"/>
      <c r="ADS66" s="46"/>
      <c r="ADT66" s="46"/>
      <c r="ADU66" s="46"/>
      <c r="ADV66" s="46"/>
      <c r="ADW66" s="46"/>
      <c r="ADX66" s="46"/>
      <c r="ADY66" s="46"/>
      <c r="ADZ66" s="46"/>
      <c r="AEA66" s="46"/>
      <c r="AEB66" s="46"/>
      <c r="AEC66" s="46"/>
      <c r="AED66" s="46"/>
      <c r="AEE66" s="46"/>
      <c r="AEF66" s="46"/>
      <c r="AEG66" s="46"/>
      <c r="AEH66" s="46"/>
      <c r="AEI66" s="46"/>
      <c r="AEJ66" s="46"/>
      <c r="AEK66" s="46"/>
      <c r="AEL66" s="46"/>
      <c r="AEM66" s="46"/>
      <c r="AEN66" s="46"/>
      <c r="AEO66" s="46"/>
      <c r="AEP66" s="46"/>
      <c r="AEQ66" s="46"/>
      <c r="AER66" s="46"/>
      <c r="AES66" s="46"/>
      <c r="AET66" s="46"/>
      <c r="AEU66" s="46"/>
      <c r="AEV66" s="46"/>
      <c r="AEW66" s="46"/>
      <c r="AEX66" s="46"/>
      <c r="AEY66" s="46"/>
      <c r="AEZ66" s="46"/>
      <c r="AFA66" s="46"/>
      <c r="AFB66" s="46"/>
      <c r="AFC66" s="46"/>
      <c r="AFD66" s="46"/>
      <c r="AFE66" s="46"/>
      <c r="AFF66" s="46"/>
      <c r="AFG66" s="46"/>
      <c r="AFH66" s="46"/>
      <c r="AFI66" s="46"/>
      <c r="AFJ66" s="46"/>
      <c r="AFK66" s="46"/>
      <c r="AFL66" s="46"/>
      <c r="AFM66" s="46"/>
      <c r="AFN66" s="46"/>
      <c r="AFO66" s="46"/>
      <c r="AFP66" s="46"/>
      <c r="AFQ66" s="46"/>
      <c r="AFR66" s="46"/>
      <c r="AFS66" s="46"/>
      <c r="AFT66" s="46"/>
      <c r="AFU66" s="46"/>
      <c r="AFV66" s="46"/>
      <c r="AFW66" s="46"/>
      <c r="AFX66" s="46"/>
      <c r="AFY66" s="46"/>
      <c r="AFZ66" s="46"/>
      <c r="AGA66" s="46"/>
      <c r="AGB66" s="46"/>
      <c r="AGC66" s="46"/>
      <c r="AGD66" s="46"/>
      <c r="AGE66" s="46"/>
      <c r="AGF66" s="46"/>
      <c r="AGG66" s="46"/>
      <c r="AGH66" s="46"/>
      <c r="AGI66" s="46"/>
      <c r="AGJ66" s="46"/>
      <c r="AGK66" s="46"/>
      <c r="AGL66" s="46"/>
      <c r="AGM66" s="46"/>
      <c r="AGN66" s="46"/>
      <c r="AGO66" s="46"/>
      <c r="AGP66" s="46"/>
      <c r="AGQ66" s="46"/>
      <c r="AGR66" s="46"/>
      <c r="AGS66" s="46"/>
      <c r="AGT66" s="46"/>
      <c r="AGU66" s="46"/>
      <c r="AGV66" s="46"/>
      <c r="AGW66" s="46"/>
      <c r="AGX66" s="46"/>
      <c r="AGY66" s="46"/>
      <c r="AGZ66" s="46"/>
      <c r="AHA66" s="46"/>
      <c r="AHB66" s="46"/>
      <c r="AHC66" s="46"/>
      <c r="AHD66" s="46"/>
      <c r="AHE66" s="46"/>
      <c r="AHF66" s="46"/>
      <c r="AHG66" s="46"/>
      <c r="AHH66" s="46"/>
      <c r="AHI66" s="46"/>
      <c r="AHJ66" s="46"/>
      <c r="AHK66" s="46"/>
      <c r="AHL66" s="46"/>
      <c r="AHM66" s="46"/>
      <c r="AHN66" s="46"/>
      <c r="AHO66" s="46"/>
      <c r="AHP66" s="46"/>
      <c r="AHQ66" s="46"/>
      <c r="AHR66" s="46"/>
      <c r="AHS66" s="46"/>
      <c r="AHT66" s="46"/>
      <c r="AHU66" s="46"/>
      <c r="AHV66" s="46"/>
      <c r="AHW66" s="46"/>
      <c r="AHX66" s="46"/>
      <c r="AHY66" s="46"/>
      <c r="AHZ66" s="46"/>
      <c r="AIA66" s="46"/>
      <c r="AIB66" s="46"/>
      <c r="AIC66" s="46"/>
      <c r="AID66" s="46"/>
      <c r="AIE66" s="46"/>
      <c r="AIF66" s="46"/>
      <c r="AIG66" s="46"/>
      <c r="AIH66" s="46"/>
      <c r="AII66" s="46"/>
      <c r="AIJ66" s="46"/>
      <c r="AIK66" s="46"/>
      <c r="AIL66" s="46"/>
      <c r="AIM66" s="46"/>
      <c r="AIN66" s="46"/>
      <c r="AIO66" s="46"/>
      <c r="AIP66" s="46"/>
      <c r="AIQ66" s="46"/>
      <c r="AIR66" s="46"/>
      <c r="AIS66" s="46"/>
      <c r="AIT66" s="46"/>
      <c r="AIU66" s="46"/>
      <c r="AIV66" s="46"/>
      <c r="AIW66" s="46"/>
      <c r="AIX66" s="46"/>
      <c r="AIY66" s="46"/>
      <c r="AIZ66" s="46"/>
      <c r="AJA66" s="46"/>
      <c r="AJB66" s="46"/>
      <c r="AJC66" s="46"/>
      <c r="AJD66" s="46"/>
      <c r="AJE66" s="46"/>
      <c r="AJF66" s="46"/>
      <c r="AJG66" s="46"/>
      <c r="AJH66" s="46"/>
      <c r="AJI66" s="46"/>
      <c r="AJJ66" s="46"/>
      <c r="AJK66" s="46"/>
      <c r="AJL66" s="46"/>
      <c r="AJM66" s="46"/>
      <c r="AJN66" s="46"/>
      <c r="AJO66" s="46"/>
      <c r="AJP66" s="46"/>
      <c r="AJQ66" s="46"/>
      <c r="AJR66" s="46"/>
      <c r="AJS66" s="46"/>
      <c r="AJT66" s="46"/>
      <c r="AJU66" s="46"/>
      <c r="AJV66" s="46"/>
      <c r="AJW66" s="46"/>
      <c r="AJX66" s="46"/>
      <c r="AJY66" s="46"/>
      <c r="AJZ66" s="46"/>
      <c r="AKA66" s="46"/>
      <c r="AKB66" s="46"/>
      <c r="AKC66" s="46"/>
      <c r="AKD66" s="46"/>
      <c r="AKE66" s="46"/>
      <c r="AKF66" s="46"/>
      <c r="AKG66" s="46"/>
      <c r="AKH66" s="46"/>
      <c r="AKI66" s="46"/>
      <c r="AKJ66" s="46"/>
      <c r="AKK66" s="46"/>
      <c r="AKL66" s="46"/>
      <c r="AKM66" s="46"/>
      <c r="AKN66" s="46"/>
      <c r="AKO66" s="46"/>
      <c r="AKP66" s="46"/>
      <c r="AKQ66" s="46"/>
      <c r="AKR66" s="46"/>
      <c r="AKS66" s="46"/>
      <c r="AKT66" s="46"/>
      <c r="AKU66" s="46"/>
      <c r="AKV66" s="46"/>
      <c r="AKW66" s="46"/>
      <c r="AKX66" s="46"/>
      <c r="AKY66" s="46"/>
      <c r="AKZ66" s="46"/>
      <c r="ALA66" s="46"/>
      <c r="ALB66" s="46"/>
      <c r="ALC66" s="46"/>
      <c r="ALD66" s="46"/>
      <c r="ALE66" s="46"/>
      <c r="ALF66" s="46"/>
      <c r="ALG66" s="46"/>
      <c r="ALH66" s="46"/>
      <c r="ALI66" s="46"/>
      <c r="ALJ66" s="46"/>
      <c r="ALK66" s="46"/>
      <c r="ALL66" s="46"/>
      <c r="ALM66" s="46"/>
      <c r="ALN66" s="46"/>
      <c r="ALO66" s="46"/>
      <c r="ALP66" s="46"/>
      <c r="ALQ66" s="46"/>
      <c r="ALR66" s="46"/>
      <c r="ALS66" s="46"/>
      <c r="ALT66" s="46"/>
      <c r="ALU66" s="46"/>
      <c r="ALV66" s="46"/>
      <c r="ALW66" s="46"/>
      <c r="ALX66" s="46"/>
      <c r="ALY66" s="46"/>
      <c r="ALZ66" s="46"/>
      <c r="AMA66" s="46"/>
      <c r="AMB66" s="46"/>
      <c r="AMC66" s="46"/>
      <c r="AMD66" s="46"/>
      <c r="AME66" s="46"/>
      <c r="AMF66" s="46"/>
      <c r="AMG66" s="46"/>
      <c r="AMH66" s="46"/>
      <c r="AMI66" s="46"/>
      <c r="AMJ66" s="46"/>
    </row>
    <row r="67" spans="1:1024" s="46" customFormat="1" ht="43.5" customHeight="1">
      <c r="A67" s="70" t="s">
        <v>64</v>
      </c>
      <c r="B67" s="70" t="s">
        <v>65</v>
      </c>
      <c r="C67" s="279"/>
      <c r="D67" s="72"/>
      <c r="E67" s="72"/>
      <c r="F67" s="73"/>
      <c r="G67" s="71"/>
      <c r="H67" s="50"/>
      <c r="I67" s="50"/>
      <c r="J67" s="50"/>
      <c r="K67" s="50"/>
    </row>
    <row r="68" spans="1:1024" s="46" customFormat="1" ht="37.5" customHeight="1">
      <c r="A68" s="70" t="s">
        <v>66</v>
      </c>
      <c r="B68" s="70" t="s">
        <v>67</v>
      </c>
      <c r="C68" s="279"/>
      <c r="D68" s="72"/>
      <c r="E68" s="72"/>
      <c r="F68" s="73"/>
      <c r="G68" s="71"/>
      <c r="H68" s="50"/>
      <c r="I68" s="50"/>
      <c r="J68" s="50"/>
      <c r="K68" s="50"/>
    </row>
    <row r="69" spans="1:1024" s="46" customFormat="1" ht="15.75" customHeight="1">
      <c r="A69" s="70" t="s">
        <v>68</v>
      </c>
      <c r="B69" s="70"/>
      <c r="C69" s="279"/>
      <c r="D69" s="72"/>
      <c r="E69" s="72"/>
      <c r="F69" s="73"/>
      <c r="G69" s="71"/>
      <c r="H69" s="50"/>
      <c r="I69" s="50"/>
      <c r="J69" s="50"/>
      <c r="K69" s="50"/>
    </row>
    <row r="70" spans="1:1024" s="58" customFormat="1" ht="49.5" customHeight="1">
      <c r="A70" s="70" t="s">
        <v>69</v>
      </c>
      <c r="B70" s="70" t="s">
        <v>70</v>
      </c>
      <c r="C70" s="279" t="s">
        <v>21</v>
      </c>
      <c r="D70" s="74"/>
      <c r="E70" s="74"/>
      <c r="F70" s="73"/>
      <c r="G70" s="71"/>
      <c r="H70" s="50"/>
      <c r="I70" s="50"/>
      <c r="J70" s="50"/>
      <c r="K70" s="50"/>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c r="HA70" s="46"/>
      <c r="HB70" s="46"/>
      <c r="HC70" s="46"/>
      <c r="HD70" s="46"/>
      <c r="HE70" s="46"/>
      <c r="HF70" s="46"/>
      <c r="HG70" s="46"/>
      <c r="HH70" s="46"/>
      <c r="HI70" s="46"/>
      <c r="HJ70" s="46"/>
      <c r="HK70" s="46"/>
      <c r="HL70" s="46"/>
      <c r="HM70" s="46"/>
      <c r="HN70" s="46"/>
      <c r="HO70" s="46"/>
      <c r="HP70" s="46"/>
      <c r="HQ70" s="46"/>
      <c r="HR70" s="46"/>
      <c r="HS70" s="46"/>
      <c r="HT70" s="46"/>
      <c r="HU70" s="46"/>
      <c r="HV70" s="46"/>
      <c r="HW70" s="46"/>
      <c r="HX70" s="46"/>
      <c r="HY70" s="46"/>
      <c r="HZ70" s="46"/>
      <c r="IA70" s="46"/>
      <c r="IB70" s="46"/>
      <c r="IC70" s="46"/>
      <c r="ID70" s="46"/>
      <c r="IE70" s="46"/>
      <c r="IF70" s="46"/>
      <c r="IG70" s="46"/>
      <c r="IH70" s="46"/>
      <c r="II70" s="46"/>
      <c r="IJ70" s="46"/>
      <c r="IK70" s="46"/>
      <c r="IL70" s="46"/>
      <c r="IM70" s="46"/>
      <c r="IN70" s="46"/>
      <c r="IO70" s="46"/>
      <c r="IP70" s="46"/>
      <c r="IQ70" s="46"/>
      <c r="IR70" s="46"/>
      <c r="IS70" s="46"/>
      <c r="IT70" s="46"/>
      <c r="IU70" s="46"/>
      <c r="IV70" s="46"/>
      <c r="IW70" s="46"/>
      <c r="IX70" s="46"/>
      <c r="IY70" s="46"/>
      <c r="IZ70" s="46"/>
      <c r="JA70" s="46"/>
      <c r="JB70" s="46"/>
      <c r="JC70" s="46"/>
      <c r="JD70" s="46"/>
      <c r="JE70" s="46"/>
      <c r="JF70" s="46"/>
      <c r="JG70" s="46"/>
      <c r="JH70" s="46"/>
      <c r="JI70" s="46"/>
      <c r="JJ70" s="46"/>
      <c r="JK70" s="46"/>
      <c r="JL70" s="46"/>
      <c r="JM70" s="46"/>
      <c r="JN70" s="46"/>
      <c r="JO70" s="46"/>
      <c r="JP70" s="46"/>
      <c r="JQ70" s="46"/>
      <c r="JR70" s="46"/>
      <c r="JS70" s="46"/>
      <c r="JT70" s="46"/>
      <c r="JU70" s="46"/>
      <c r="JV70" s="46"/>
      <c r="JW70" s="46"/>
      <c r="JX70" s="46"/>
      <c r="JY70" s="46"/>
      <c r="JZ70" s="46"/>
      <c r="KA70" s="46"/>
      <c r="KB70" s="46"/>
      <c r="KC70" s="46"/>
      <c r="KD70" s="46"/>
      <c r="KE70" s="46"/>
      <c r="KF70" s="46"/>
      <c r="KG70" s="46"/>
      <c r="KH70" s="46"/>
      <c r="KI70" s="46"/>
      <c r="KJ70" s="46"/>
      <c r="KK70" s="46"/>
      <c r="KL70" s="46"/>
      <c r="KM70" s="46"/>
      <c r="KN70" s="46"/>
      <c r="KO70" s="46"/>
      <c r="KP70" s="46"/>
      <c r="KQ70" s="46"/>
      <c r="KR70" s="46"/>
      <c r="KS70" s="46"/>
      <c r="KT70" s="46"/>
      <c r="KU70" s="46"/>
      <c r="KV70" s="46"/>
      <c r="KW70" s="46"/>
      <c r="KX70" s="46"/>
      <c r="KY70" s="46"/>
      <c r="KZ70" s="46"/>
      <c r="LA70" s="46"/>
      <c r="LB70" s="46"/>
      <c r="LC70" s="46"/>
      <c r="LD70" s="46"/>
      <c r="LE70" s="46"/>
      <c r="LF70" s="46"/>
      <c r="LG70" s="46"/>
      <c r="LH70" s="46"/>
      <c r="LI70" s="46"/>
      <c r="LJ70" s="46"/>
      <c r="LK70" s="46"/>
      <c r="LL70" s="46"/>
      <c r="LM70" s="46"/>
      <c r="LN70" s="46"/>
      <c r="LO70" s="46"/>
      <c r="LP70" s="46"/>
      <c r="LQ70" s="46"/>
      <c r="LR70" s="46"/>
      <c r="LS70" s="46"/>
      <c r="LT70" s="46"/>
      <c r="LU70" s="46"/>
      <c r="LV70" s="46"/>
      <c r="LW70" s="46"/>
      <c r="LX70" s="46"/>
      <c r="LY70" s="46"/>
      <c r="LZ70" s="46"/>
      <c r="MA70" s="46"/>
      <c r="MB70" s="46"/>
      <c r="MC70" s="46"/>
      <c r="MD70" s="46"/>
      <c r="ME70" s="46"/>
      <c r="MF70" s="46"/>
      <c r="MG70" s="46"/>
      <c r="MH70" s="46"/>
      <c r="MI70" s="46"/>
      <c r="MJ70" s="46"/>
      <c r="MK70" s="46"/>
      <c r="ML70" s="46"/>
      <c r="MM70" s="46"/>
      <c r="MN70" s="46"/>
      <c r="MO70" s="46"/>
      <c r="MP70" s="46"/>
      <c r="MQ70" s="46"/>
      <c r="MR70" s="46"/>
      <c r="MS70" s="46"/>
      <c r="MT70" s="46"/>
      <c r="MU70" s="46"/>
      <c r="MV70" s="46"/>
      <c r="MW70" s="46"/>
      <c r="MX70" s="46"/>
      <c r="MY70" s="46"/>
      <c r="MZ70" s="46"/>
      <c r="NA70" s="46"/>
      <c r="NB70" s="46"/>
      <c r="NC70" s="46"/>
      <c r="ND70" s="46"/>
      <c r="NE70" s="46"/>
      <c r="NF70" s="46"/>
      <c r="NG70" s="46"/>
      <c r="NH70" s="46"/>
      <c r="NI70" s="46"/>
      <c r="NJ70" s="46"/>
      <c r="NK70" s="46"/>
      <c r="NL70" s="46"/>
      <c r="NM70" s="46"/>
      <c r="NN70" s="46"/>
      <c r="NO70" s="46"/>
      <c r="NP70" s="46"/>
      <c r="NQ70" s="46"/>
      <c r="NR70" s="46"/>
      <c r="NS70" s="46"/>
      <c r="NT70" s="46"/>
      <c r="NU70" s="46"/>
      <c r="NV70" s="46"/>
      <c r="NW70" s="46"/>
      <c r="NX70" s="46"/>
      <c r="NY70" s="46"/>
      <c r="NZ70" s="46"/>
      <c r="OA70" s="46"/>
      <c r="OB70" s="46"/>
      <c r="OC70" s="46"/>
      <c r="OD70" s="46"/>
      <c r="OE70" s="46"/>
      <c r="OF70" s="46"/>
      <c r="OG70" s="46"/>
      <c r="OH70" s="46"/>
      <c r="OI70" s="46"/>
      <c r="OJ70" s="46"/>
      <c r="OK70" s="46"/>
      <c r="OL70" s="46"/>
      <c r="OM70" s="46"/>
      <c r="ON70" s="46"/>
      <c r="OO70" s="46"/>
      <c r="OP70" s="46"/>
      <c r="OQ70" s="46"/>
      <c r="OR70" s="46"/>
      <c r="OS70" s="46"/>
      <c r="OT70" s="46"/>
      <c r="OU70" s="46"/>
      <c r="OV70" s="46"/>
      <c r="OW70" s="46"/>
      <c r="OX70" s="46"/>
      <c r="OY70" s="46"/>
      <c r="OZ70" s="46"/>
      <c r="PA70" s="46"/>
      <c r="PB70" s="46"/>
      <c r="PC70" s="46"/>
      <c r="PD70" s="46"/>
      <c r="PE70" s="46"/>
      <c r="PF70" s="46"/>
      <c r="PG70" s="46"/>
      <c r="PH70" s="46"/>
      <c r="PI70" s="46"/>
      <c r="PJ70" s="46"/>
      <c r="PK70" s="46"/>
      <c r="PL70" s="46"/>
      <c r="PM70" s="46"/>
      <c r="PN70" s="46"/>
      <c r="PO70" s="46"/>
      <c r="PP70" s="46"/>
      <c r="PQ70" s="46"/>
      <c r="PR70" s="46"/>
      <c r="PS70" s="46"/>
      <c r="PT70" s="46"/>
      <c r="PU70" s="46"/>
      <c r="PV70" s="46"/>
      <c r="PW70" s="46"/>
      <c r="PX70" s="46"/>
      <c r="PY70" s="46"/>
      <c r="PZ70" s="46"/>
      <c r="QA70" s="46"/>
      <c r="QB70" s="46"/>
      <c r="QC70" s="46"/>
      <c r="QD70" s="46"/>
      <c r="QE70" s="46"/>
      <c r="QF70" s="46"/>
      <c r="QG70" s="46"/>
      <c r="QH70" s="46"/>
      <c r="QI70" s="46"/>
      <c r="QJ70" s="46"/>
      <c r="QK70" s="46"/>
      <c r="QL70" s="46"/>
      <c r="QM70" s="46"/>
      <c r="QN70" s="46"/>
      <c r="QO70" s="46"/>
      <c r="QP70" s="46"/>
      <c r="QQ70" s="46"/>
      <c r="QR70" s="46"/>
      <c r="QS70" s="46"/>
      <c r="QT70" s="46"/>
      <c r="QU70" s="46"/>
      <c r="QV70" s="46"/>
      <c r="QW70" s="46"/>
      <c r="QX70" s="46"/>
      <c r="QY70" s="46"/>
      <c r="QZ70" s="46"/>
      <c r="RA70" s="46"/>
      <c r="RB70" s="46"/>
      <c r="RC70" s="46"/>
      <c r="RD70" s="46"/>
      <c r="RE70" s="46"/>
      <c r="RF70" s="46"/>
      <c r="RG70" s="46"/>
      <c r="RH70" s="46"/>
      <c r="RI70" s="46"/>
      <c r="RJ70" s="46"/>
      <c r="RK70" s="46"/>
      <c r="RL70" s="46"/>
      <c r="RM70" s="46"/>
      <c r="RN70" s="46"/>
      <c r="RO70" s="46"/>
      <c r="RP70" s="46"/>
      <c r="RQ70" s="46"/>
      <c r="RR70" s="46"/>
      <c r="RS70" s="46"/>
      <c r="RT70" s="46"/>
      <c r="RU70" s="46"/>
      <c r="RV70" s="46"/>
      <c r="RW70" s="46"/>
      <c r="RX70" s="46"/>
      <c r="RY70" s="46"/>
      <c r="RZ70" s="46"/>
      <c r="SA70" s="46"/>
      <c r="SB70" s="46"/>
      <c r="SC70" s="46"/>
      <c r="SD70" s="46"/>
      <c r="SE70" s="46"/>
      <c r="SF70" s="46"/>
      <c r="SG70" s="46"/>
      <c r="SH70" s="46"/>
      <c r="SI70" s="46"/>
      <c r="SJ70" s="46"/>
      <c r="SK70" s="46"/>
      <c r="SL70" s="46"/>
      <c r="SM70" s="46"/>
      <c r="SN70" s="46"/>
      <c r="SO70" s="46"/>
      <c r="SP70" s="46"/>
      <c r="SQ70" s="46"/>
      <c r="SR70" s="46"/>
      <c r="SS70" s="46"/>
      <c r="ST70" s="46"/>
      <c r="SU70" s="46"/>
      <c r="SV70" s="46"/>
      <c r="SW70" s="46"/>
      <c r="SX70" s="46"/>
      <c r="SY70" s="46"/>
      <c r="SZ70" s="46"/>
      <c r="TA70" s="46"/>
      <c r="TB70" s="46"/>
      <c r="TC70" s="46"/>
      <c r="TD70" s="46"/>
      <c r="TE70" s="46"/>
      <c r="TF70" s="46"/>
      <c r="TG70" s="46"/>
      <c r="TH70" s="46"/>
      <c r="TI70" s="46"/>
      <c r="TJ70" s="46"/>
      <c r="TK70" s="46"/>
      <c r="TL70" s="46"/>
      <c r="TM70" s="46"/>
      <c r="TN70" s="46"/>
      <c r="TO70" s="46"/>
      <c r="TP70" s="46"/>
      <c r="TQ70" s="46"/>
      <c r="TR70" s="46"/>
      <c r="TS70" s="46"/>
      <c r="TT70" s="46"/>
      <c r="TU70" s="46"/>
      <c r="TV70" s="46"/>
      <c r="TW70" s="46"/>
      <c r="TX70" s="46"/>
      <c r="TY70" s="46"/>
      <c r="TZ70" s="46"/>
      <c r="UA70" s="46"/>
      <c r="UB70" s="46"/>
      <c r="UC70" s="46"/>
      <c r="UD70" s="46"/>
      <c r="UE70" s="46"/>
      <c r="UF70" s="46"/>
      <c r="UG70" s="46"/>
      <c r="UH70" s="46"/>
      <c r="UI70" s="46"/>
      <c r="UJ70" s="46"/>
      <c r="UK70" s="46"/>
      <c r="UL70" s="46"/>
      <c r="UM70" s="46"/>
      <c r="UN70" s="46"/>
      <c r="UO70" s="46"/>
      <c r="UP70" s="46"/>
      <c r="UQ70" s="46"/>
      <c r="UR70" s="46"/>
      <c r="US70" s="46"/>
      <c r="UT70" s="46"/>
      <c r="UU70" s="46"/>
      <c r="UV70" s="46"/>
      <c r="UW70" s="46"/>
      <c r="UX70" s="46"/>
      <c r="UY70" s="46"/>
      <c r="UZ70" s="46"/>
      <c r="VA70" s="46"/>
      <c r="VB70" s="46"/>
      <c r="VC70" s="46"/>
      <c r="VD70" s="46"/>
      <c r="VE70" s="46"/>
      <c r="VF70" s="46"/>
      <c r="VG70" s="46"/>
      <c r="VH70" s="46"/>
      <c r="VI70" s="46"/>
      <c r="VJ70" s="46"/>
      <c r="VK70" s="46"/>
      <c r="VL70" s="46"/>
      <c r="VM70" s="46"/>
      <c r="VN70" s="46"/>
      <c r="VO70" s="46"/>
      <c r="VP70" s="46"/>
      <c r="VQ70" s="46"/>
      <c r="VR70" s="46"/>
      <c r="VS70" s="46"/>
      <c r="VT70" s="46"/>
      <c r="VU70" s="46"/>
      <c r="VV70" s="46"/>
      <c r="VW70" s="46"/>
      <c r="VX70" s="46"/>
      <c r="VY70" s="46"/>
      <c r="VZ70" s="46"/>
      <c r="WA70" s="46"/>
      <c r="WB70" s="46"/>
      <c r="WC70" s="46"/>
      <c r="WD70" s="46"/>
      <c r="WE70" s="46"/>
      <c r="WF70" s="46"/>
      <c r="WG70" s="46"/>
      <c r="WH70" s="46"/>
      <c r="WI70" s="46"/>
      <c r="WJ70" s="46"/>
      <c r="WK70" s="46"/>
      <c r="WL70" s="46"/>
      <c r="WM70" s="46"/>
      <c r="WN70" s="46"/>
      <c r="WO70" s="46"/>
      <c r="WP70" s="46"/>
      <c r="WQ70" s="46"/>
      <c r="WR70" s="46"/>
      <c r="WS70" s="46"/>
      <c r="WT70" s="46"/>
      <c r="WU70" s="46"/>
      <c r="WV70" s="46"/>
      <c r="WW70" s="46"/>
      <c r="WX70" s="46"/>
      <c r="WY70" s="46"/>
      <c r="WZ70" s="46"/>
      <c r="XA70" s="46"/>
      <c r="XB70" s="46"/>
      <c r="XC70" s="46"/>
      <c r="XD70" s="46"/>
      <c r="XE70" s="46"/>
      <c r="XF70" s="46"/>
      <c r="XG70" s="46"/>
      <c r="XH70" s="46"/>
      <c r="XI70" s="46"/>
      <c r="XJ70" s="46"/>
      <c r="XK70" s="46"/>
      <c r="XL70" s="46"/>
      <c r="XM70" s="46"/>
      <c r="XN70" s="46"/>
      <c r="XO70" s="46"/>
      <c r="XP70" s="46"/>
      <c r="XQ70" s="46"/>
      <c r="XR70" s="46"/>
      <c r="XS70" s="46"/>
      <c r="XT70" s="46"/>
      <c r="XU70" s="46"/>
      <c r="XV70" s="46"/>
      <c r="XW70" s="46"/>
      <c r="XX70" s="46"/>
      <c r="XY70" s="46"/>
      <c r="XZ70" s="46"/>
      <c r="YA70" s="46"/>
      <c r="YB70" s="46"/>
      <c r="YC70" s="46"/>
      <c r="YD70" s="46"/>
      <c r="YE70" s="46"/>
      <c r="YF70" s="46"/>
      <c r="YG70" s="46"/>
      <c r="YH70" s="46"/>
      <c r="YI70" s="46"/>
      <c r="YJ70" s="46"/>
      <c r="YK70" s="46"/>
      <c r="YL70" s="46"/>
      <c r="YM70" s="46"/>
      <c r="YN70" s="46"/>
      <c r="YO70" s="46"/>
      <c r="YP70" s="46"/>
      <c r="YQ70" s="46"/>
      <c r="YR70" s="46"/>
      <c r="YS70" s="46"/>
      <c r="YT70" s="46"/>
      <c r="YU70" s="46"/>
      <c r="YV70" s="46"/>
      <c r="YW70" s="46"/>
      <c r="YX70" s="46"/>
      <c r="YY70" s="46"/>
      <c r="YZ70" s="46"/>
      <c r="ZA70" s="46"/>
      <c r="ZB70" s="46"/>
      <c r="ZC70" s="46"/>
      <c r="ZD70" s="46"/>
      <c r="ZE70" s="46"/>
      <c r="ZF70" s="46"/>
      <c r="ZG70" s="46"/>
      <c r="ZH70" s="46"/>
      <c r="ZI70" s="46"/>
      <c r="ZJ70" s="46"/>
      <c r="ZK70" s="46"/>
      <c r="ZL70" s="46"/>
      <c r="ZM70" s="46"/>
      <c r="ZN70" s="46"/>
      <c r="ZO70" s="46"/>
      <c r="ZP70" s="46"/>
      <c r="ZQ70" s="46"/>
      <c r="ZR70" s="46"/>
      <c r="ZS70" s="46"/>
      <c r="ZT70" s="46"/>
      <c r="ZU70" s="46"/>
      <c r="ZV70" s="46"/>
      <c r="ZW70" s="46"/>
      <c r="ZX70" s="46"/>
      <c r="ZY70" s="46"/>
      <c r="ZZ70" s="46"/>
      <c r="AAA70" s="46"/>
      <c r="AAB70" s="46"/>
      <c r="AAC70" s="46"/>
      <c r="AAD70" s="46"/>
      <c r="AAE70" s="46"/>
      <c r="AAF70" s="46"/>
      <c r="AAG70" s="46"/>
      <c r="AAH70" s="46"/>
      <c r="AAI70" s="46"/>
      <c r="AAJ70" s="46"/>
      <c r="AAK70" s="46"/>
      <c r="AAL70" s="46"/>
      <c r="AAM70" s="46"/>
      <c r="AAN70" s="46"/>
      <c r="AAO70" s="46"/>
      <c r="AAP70" s="46"/>
      <c r="AAQ70" s="46"/>
      <c r="AAR70" s="46"/>
      <c r="AAS70" s="46"/>
      <c r="AAT70" s="46"/>
      <c r="AAU70" s="46"/>
      <c r="AAV70" s="46"/>
      <c r="AAW70" s="46"/>
      <c r="AAX70" s="46"/>
      <c r="AAY70" s="46"/>
      <c r="AAZ70" s="46"/>
      <c r="ABA70" s="46"/>
      <c r="ABB70" s="46"/>
      <c r="ABC70" s="46"/>
      <c r="ABD70" s="46"/>
      <c r="ABE70" s="46"/>
      <c r="ABF70" s="46"/>
      <c r="ABG70" s="46"/>
      <c r="ABH70" s="46"/>
      <c r="ABI70" s="46"/>
      <c r="ABJ70" s="46"/>
      <c r="ABK70" s="46"/>
      <c r="ABL70" s="46"/>
      <c r="ABM70" s="46"/>
      <c r="ABN70" s="46"/>
      <c r="ABO70" s="46"/>
      <c r="ABP70" s="46"/>
      <c r="ABQ70" s="46"/>
      <c r="ABR70" s="46"/>
      <c r="ABS70" s="46"/>
      <c r="ABT70" s="46"/>
      <c r="ABU70" s="46"/>
      <c r="ABV70" s="46"/>
      <c r="ABW70" s="46"/>
      <c r="ABX70" s="46"/>
      <c r="ABY70" s="46"/>
      <c r="ABZ70" s="46"/>
      <c r="ACA70" s="46"/>
      <c r="ACB70" s="46"/>
      <c r="ACC70" s="46"/>
      <c r="ACD70" s="46"/>
      <c r="ACE70" s="46"/>
      <c r="ACF70" s="46"/>
      <c r="ACG70" s="46"/>
      <c r="ACH70" s="46"/>
      <c r="ACI70" s="46"/>
      <c r="ACJ70" s="46"/>
      <c r="ACK70" s="46"/>
      <c r="ACL70" s="46"/>
      <c r="ACM70" s="46"/>
      <c r="ACN70" s="46"/>
      <c r="ACO70" s="46"/>
      <c r="ACP70" s="46"/>
      <c r="ACQ70" s="46"/>
      <c r="ACR70" s="46"/>
      <c r="ACS70" s="46"/>
      <c r="ACT70" s="46"/>
      <c r="ACU70" s="46"/>
      <c r="ACV70" s="46"/>
      <c r="ACW70" s="46"/>
      <c r="ACX70" s="46"/>
      <c r="ACY70" s="46"/>
      <c r="ACZ70" s="46"/>
      <c r="ADA70" s="46"/>
      <c r="ADB70" s="46"/>
      <c r="ADC70" s="46"/>
      <c r="ADD70" s="46"/>
      <c r="ADE70" s="46"/>
      <c r="ADF70" s="46"/>
      <c r="ADG70" s="46"/>
      <c r="ADH70" s="46"/>
      <c r="ADI70" s="46"/>
      <c r="ADJ70" s="46"/>
      <c r="ADK70" s="46"/>
      <c r="ADL70" s="46"/>
      <c r="ADM70" s="46"/>
      <c r="ADN70" s="46"/>
      <c r="ADO70" s="46"/>
      <c r="ADP70" s="46"/>
      <c r="ADQ70" s="46"/>
      <c r="ADR70" s="46"/>
      <c r="ADS70" s="46"/>
      <c r="ADT70" s="46"/>
      <c r="ADU70" s="46"/>
      <c r="ADV70" s="46"/>
      <c r="ADW70" s="46"/>
      <c r="ADX70" s="46"/>
      <c r="ADY70" s="46"/>
      <c r="ADZ70" s="46"/>
      <c r="AEA70" s="46"/>
      <c r="AEB70" s="46"/>
      <c r="AEC70" s="46"/>
      <c r="AED70" s="46"/>
      <c r="AEE70" s="46"/>
      <c r="AEF70" s="46"/>
      <c r="AEG70" s="46"/>
      <c r="AEH70" s="46"/>
      <c r="AEI70" s="46"/>
      <c r="AEJ70" s="46"/>
      <c r="AEK70" s="46"/>
      <c r="AEL70" s="46"/>
      <c r="AEM70" s="46"/>
      <c r="AEN70" s="46"/>
      <c r="AEO70" s="46"/>
      <c r="AEP70" s="46"/>
      <c r="AEQ70" s="46"/>
      <c r="AER70" s="46"/>
      <c r="AES70" s="46"/>
      <c r="AET70" s="46"/>
      <c r="AEU70" s="46"/>
      <c r="AEV70" s="46"/>
      <c r="AEW70" s="46"/>
      <c r="AEX70" s="46"/>
      <c r="AEY70" s="46"/>
      <c r="AEZ70" s="46"/>
      <c r="AFA70" s="46"/>
      <c r="AFB70" s="46"/>
      <c r="AFC70" s="46"/>
      <c r="AFD70" s="46"/>
      <c r="AFE70" s="46"/>
      <c r="AFF70" s="46"/>
      <c r="AFG70" s="46"/>
      <c r="AFH70" s="46"/>
      <c r="AFI70" s="46"/>
      <c r="AFJ70" s="46"/>
      <c r="AFK70" s="46"/>
      <c r="AFL70" s="46"/>
      <c r="AFM70" s="46"/>
      <c r="AFN70" s="46"/>
      <c r="AFO70" s="46"/>
      <c r="AFP70" s="46"/>
      <c r="AFQ70" s="46"/>
      <c r="AFR70" s="46"/>
      <c r="AFS70" s="46"/>
      <c r="AFT70" s="46"/>
      <c r="AFU70" s="46"/>
      <c r="AFV70" s="46"/>
      <c r="AFW70" s="46"/>
      <c r="AFX70" s="46"/>
      <c r="AFY70" s="46"/>
      <c r="AFZ70" s="46"/>
      <c r="AGA70" s="46"/>
      <c r="AGB70" s="46"/>
      <c r="AGC70" s="46"/>
      <c r="AGD70" s="46"/>
      <c r="AGE70" s="46"/>
      <c r="AGF70" s="46"/>
      <c r="AGG70" s="46"/>
      <c r="AGH70" s="46"/>
      <c r="AGI70" s="46"/>
      <c r="AGJ70" s="46"/>
      <c r="AGK70" s="46"/>
      <c r="AGL70" s="46"/>
      <c r="AGM70" s="46"/>
      <c r="AGN70" s="46"/>
      <c r="AGO70" s="46"/>
      <c r="AGP70" s="46"/>
      <c r="AGQ70" s="46"/>
      <c r="AGR70" s="46"/>
      <c r="AGS70" s="46"/>
      <c r="AGT70" s="46"/>
      <c r="AGU70" s="46"/>
      <c r="AGV70" s="46"/>
      <c r="AGW70" s="46"/>
      <c r="AGX70" s="46"/>
      <c r="AGY70" s="46"/>
      <c r="AGZ70" s="46"/>
      <c r="AHA70" s="46"/>
      <c r="AHB70" s="46"/>
      <c r="AHC70" s="46"/>
      <c r="AHD70" s="46"/>
      <c r="AHE70" s="46"/>
      <c r="AHF70" s="46"/>
      <c r="AHG70" s="46"/>
      <c r="AHH70" s="46"/>
      <c r="AHI70" s="46"/>
      <c r="AHJ70" s="46"/>
      <c r="AHK70" s="46"/>
      <c r="AHL70" s="46"/>
      <c r="AHM70" s="46"/>
      <c r="AHN70" s="46"/>
      <c r="AHO70" s="46"/>
      <c r="AHP70" s="46"/>
      <c r="AHQ70" s="46"/>
      <c r="AHR70" s="46"/>
      <c r="AHS70" s="46"/>
      <c r="AHT70" s="46"/>
      <c r="AHU70" s="46"/>
      <c r="AHV70" s="46"/>
      <c r="AHW70" s="46"/>
      <c r="AHX70" s="46"/>
      <c r="AHY70" s="46"/>
      <c r="AHZ70" s="46"/>
      <c r="AIA70" s="46"/>
      <c r="AIB70" s="46"/>
      <c r="AIC70" s="46"/>
      <c r="AID70" s="46"/>
      <c r="AIE70" s="46"/>
      <c r="AIF70" s="46"/>
      <c r="AIG70" s="46"/>
      <c r="AIH70" s="46"/>
      <c r="AII70" s="46"/>
      <c r="AIJ70" s="46"/>
      <c r="AIK70" s="46"/>
      <c r="AIL70" s="46"/>
      <c r="AIM70" s="46"/>
      <c r="AIN70" s="46"/>
      <c r="AIO70" s="46"/>
      <c r="AIP70" s="46"/>
      <c r="AIQ70" s="46"/>
      <c r="AIR70" s="46"/>
      <c r="AIS70" s="46"/>
      <c r="AIT70" s="46"/>
      <c r="AIU70" s="46"/>
      <c r="AIV70" s="46"/>
      <c r="AIW70" s="46"/>
      <c r="AIX70" s="46"/>
      <c r="AIY70" s="46"/>
      <c r="AIZ70" s="46"/>
      <c r="AJA70" s="46"/>
      <c r="AJB70" s="46"/>
      <c r="AJC70" s="46"/>
      <c r="AJD70" s="46"/>
      <c r="AJE70" s="46"/>
      <c r="AJF70" s="46"/>
      <c r="AJG70" s="46"/>
      <c r="AJH70" s="46"/>
      <c r="AJI70" s="46"/>
      <c r="AJJ70" s="46"/>
      <c r="AJK70" s="46"/>
      <c r="AJL70" s="46"/>
      <c r="AJM70" s="46"/>
      <c r="AJN70" s="46"/>
      <c r="AJO70" s="46"/>
      <c r="AJP70" s="46"/>
      <c r="AJQ70" s="46"/>
      <c r="AJR70" s="46"/>
      <c r="AJS70" s="46"/>
      <c r="AJT70" s="46"/>
      <c r="AJU70" s="46"/>
      <c r="AJV70" s="46"/>
      <c r="AJW70" s="46"/>
      <c r="AJX70" s="46"/>
      <c r="AJY70" s="46"/>
      <c r="AJZ70" s="46"/>
      <c r="AKA70" s="46"/>
      <c r="AKB70" s="46"/>
      <c r="AKC70" s="46"/>
      <c r="AKD70" s="46"/>
      <c r="AKE70" s="46"/>
      <c r="AKF70" s="46"/>
      <c r="AKG70" s="46"/>
      <c r="AKH70" s="46"/>
      <c r="AKI70" s="46"/>
      <c r="AKJ70" s="46"/>
      <c r="AKK70" s="46"/>
      <c r="AKL70" s="46"/>
      <c r="AKM70" s="46"/>
      <c r="AKN70" s="46"/>
      <c r="AKO70" s="46"/>
      <c r="AKP70" s="46"/>
      <c r="AKQ70" s="46"/>
      <c r="AKR70" s="46"/>
      <c r="AKS70" s="46"/>
      <c r="AKT70" s="46"/>
      <c r="AKU70" s="46"/>
      <c r="AKV70" s="46"/>
      <c r="AKW70" s="46"/>
      <c r="AKX70" s="46"/>
      <c r="AKY70" s="46"/>
      <c r="AKZ70" s="46"/>
      <c r="ALA70" s="46"/>
      <c r="ALB70" s="46"/>
      <c r="ALC70" s="46"/>
      <c r="ALD70" s="46"/>
      <c r="ALE70" s="46"/>
      <c r="ALF70" s="46"/>
      <c r="ALG70" s="46"/>
      <c r="ALH70" s="46"/>
      <c r="ALI70" s="46"/>
      <c r="ALJ70" s="46"/>
      <c r="ALK70" s="46"/>
      <c r="ALL70" s="46"/>
      <c r="ALM70" s="46"/>
      <c r="ALN70" s="46"/>
      <c r="ALO70" s="46"/>
      <c r="ALP70" s="46"/>
      <c r="ALQ70" s="46"/>
      <c r="ALR70" s="46"/>
      <c r="ALS70" s="46"/>
      <c r="ALT70" s="46"/>
      <c r="ALU70" s="46"/>
      <c r="ALV70" s="46"/>
      <c r="ALW70" s="46"/>
      <c r="ALX70" s="46"/>
      <c r="ALY70" s="46"/>
      <c r="ALZ70" s="46"/>
      <c r="AMA70" s="46"/>
      <c r="AMB70" s="46"/>
      <c r="AMC70" s="46"/>
      <c r="AMD70" s="46"/>
      <c r="AME70" s="46"/>
      <c r="AMF70" s="46"/>
      <c r="AMG70" s="46"/>
      <c r="AMH70" s="46"/>
      <c r="AMI70" s="46"/>
      <c r="AMJ70" s="46"/>
    </row>
    <row r="71" spans="1:1024" s="46" customFormat="1" ht="39.75" customHeight="1">
      <c r="A71" s="70" t="s">
        <v>71</v>
      </c>
      <c r="B71" s="70" t="s">
        <v>72</v>
      </c>
      <c r="C71" s="279"/>
      <c r="D71" s="72"/>
      <c r="E71" s="72"/>
      <c r="F71" s="73"/>
      <c r="G71" s="71"/>
      <c r="H71" s="50"/>
      <c r="I71" s="50"/>
      <c r="J71" s="50"/>
      <c r="K71" s="50"/>
    </row>
    <row r="72" spans="1:1024" s="46" customFormat="1" ht="48.75" customHeight="1">
      <c r="A72" s="75" t="s">
        <v>73</v>
      </c>
      <c r="B72" s="70" t="s">
        <v>74</v>
      </c>
      <c r="C72" s="279"/>
      <c r="D72" s="72"/>
      <c r="E72" s="72"/>
      <c r="F72" s="73"/>
      <c r="G72" s="71"/>
      <c r="H72" s="50"/>
      <c r="I72" s="50"/>
      <c r="J72" s="50"/>
      <c r="K72" s="50"/>
    </row>
    <row r="73" spans="1:1024" s="46" customFormat="1" ht="15.75" customHeight="1">
      <c r="A73" s="72"/>
      <c r="B73" s="72"/>
      <c r="C73" s="72"/>
      <c r="D73" s="72"/>
      <c r="E73" s="72"/>
      <c r="F73" s="73"/>
      <c r="G73" s="71"/>
      <c r="H73" s="50"/>
      <c r="I73" s="50"/>
      <c r="J73" s="50"/>
      <c r="K73" s="50"/>
    </row>
    <row r="74" spans="1:1024" s="46" customFormat="1">
      <c r="A74" s="56" t="s">
        <v>75</v>
      </c>
      <c r="B74" s="16"/>
      <c r="C74" s="16"/>
      <c r="D74" s="16"/>
      <c r="E74" s="16"/>
    </row>
    <row r="75" spans="1:1024" s="46" customFormat="1" ht="100.5" customHeight="1">
      <c r="A75" s="1" t="s">
        <v>76</v>
      </c>
      <c r="B75" s="1"/>
      <c r="C75" s="16"/>
      <c r="D75" s="277"/>
      <c r="E75" s="277"/>
      <c r="F75" s="277"/>
      <c r="G75" s="277"/>
      <c r="H75" s="277"/>
      <c r="I75" s="277"/>
      <c r="J75" s="277"/>
      <c r="K75" s="277"/>
      <c r="L75" s="277"/>
      <c r="M75" s="277"/>
      <c r="N75" s="277"/>
      <c r="O75" s="277"/>
      <c r="P75" s="277"/>
      <c r="Q75" s="277"/>
      <c r="R75" s="277"/>
      <c r="S75" s="277"/>
      <c r="T75" s="277"/>
      <c r="U75" s="277"/>
      <c r="V75" s="277"/>
      <c r="W75" s="277"/>
      <c r="X75" s="277"/>
      <c r="Y75" s="277"/>
      <c r="Z75" s="277"/>
      <c r="AA75" s="277"/>
      <c r="AB75" s="277"/>
      <c r="AC75" s="277"/>
      <c r="AD75" s="277"/>
      <c r="AE75" s="277"/>
      <c r="AF75" s="277"/>
      <c r="AG75" s="277"/>
      <c r="AH75" s="277"/>
      <c r="AI75" s="277"/>
      <c r="AJ75" s="277"/>
      <c r="AK75" s="277"/>
      <c r="AL75" s="277"/>
      <c r="AM75" s="277"/>
      <c r="AN75" s="277"/>
      <c r="AO75" s="277"/>
      <c r="AP75" s="277"/>
      <c r="AQ75" s="277"/>
      <c r="AR75" s="277"/>
      <c r="AS75" s="277"/>
      <c r="AT75" s="277"/>
      <c r="AU75" s="277"/>
      <c r="AV75" s="277"/>
      <c r="AW75" s="277"/>
      <c r="AX75" s="277"/>
      <c r="AY75" s="277"/>
      <c r="AZ75" s="277"/>
      <c r="BA75" s="277"/>
      <c r="BB75" s="277"/>
      <c r="BC75" s="277"/>
      <c r="BD75" s="277"/>
      <c r="BE75" s="277"/>
      <c r="BF75" s="277"/>
      <c r="BG75" s="277"/>
      <c r="BH75" s="277"/>
      <c r="BI75" s="277"/>
      <c r="BJ75" s="277"/>
      <c r="BK75" s="277"/>
      <c r="BL75" s="277"/>
      <c r="BM75" s="277"/>
      <c r="BN75" s="277"/>
      <c r="BO75" s="277"/>
      <c r="BP75" s="277"/>
      <c r="BQ75" s="277"/>
      <c r="BR75" s="277"/>
      <c r="BS75" s="277"/>
      <c r="BT75" s="277"/>
      <c r="BU75" s="277"/>
      <c r="BV75" s="277"/>
      <c r="BW75" s="277"/>
      <c r="BX75" s="277"/>
      <c r="BY75" s="277"/>
      <c r="BZ75" s="277"/>
      <c r="CA75" s="277"/>
      <c r="CB75" s="277"/>
      <c r="CC75" s="277"/>
      <c r="CD75" s="277"/>
      <c r="CE75" s="277"/>
      <c r="CF75" s="277"/>
      <c r="CG75" s="277"/>
      <c r="CH75" s="277"/>
      <c r="CI75" s="277"/>
      <c r="CJ75" s="277"/>
      <c r="CK75" s="277"/>
      <c r="CL75" s="277"/>
      <c r="CM75" s="277"/>
      <c r="CN75" s="277"/>
      <c r="CO75" s="277"/>
      <c r="CP75" s="277"/>
      <c r="CQ75" s="277"/>
      <c r="CR75" s="277"/>
      <c r="CS75" s="277"/>
      <c r="CT75" s="277"/>
      <c r="CU75" s="277"/>
      <c r="CV75" s="277"/>
      <c r="CW75" s="277"/>
      <c r="CX75" s="277"/>
      <c r="CY75" s="277"/>
      <c r="CZ75" s="277"/>
      <c r="DA75" s="277"/>
      <c r="DB75" s="277"/>
      <c r="DC75" s="277"/>
      <c r="DD75" s="277"/>
      <c r="DE75" s="277"/>
      <c r="DF75" s="277"/>
      <c r="DG75" s="277"/>
      <c r="DH75" s="277"/>
      <c r="DI75" s="277"/>
      <c r="DJ75" s="277"/>
      <c r="DK75" s="277"/>
      <c r="DL75" s="277"/>
      <c r="DM75" s="277"/>
      <c r="DN75" s="277"/>
      <c r="DO75" s="277"/>
      <c r="DP75" s="277"/>
      <c r="DQ75" s="277"/>
      <c r="DR75" s="277"/>
      <c r="DS75" s="277"/>
      <c r="DT75" s="277"/>
      <c r="DU75" s="277"/>
      <c r="DV75" s="277"/>
      <c r="DW75" s="277"/>
      <c r="DX75" s="277"/>
      <c r="DY75" s="277"/>
      <c r="DZ75" s="277"/>
      <c r="EA75" s="277"/>
      <c r="EB75" s="277"/>
      <c r="EC75" s="277"/>
      <c r="ED75" s="277"/>
      <c r="EE75" s="277"/>
      <c r="EF75" s="277"/>
      <c r="EG75" s="277"/>
      <c r="EH75" s="277"/>
      <c r="EI75" s="277"/>
      <c r="EJ75" s="277"/>
      <c r="EK75" s="277"/>
      <c r="EL75" s="277"/>
      <c r="EM75" s="277"/>
      <c r="EN75" s="277"/>
      <c r="EO75" s="277"/>
      <c r="EP75" s="277"/>
      <c r="EQ75" s="277"/>
      <c r="ER75" s="277"/>
      <c r="ES75" s="277"/>
      <c r="ET75" s="277"/>
      <c r="EU75" s="277"/>
      <c r="EV75" s="277"/>
      <c r="EW75" s="277"/>
      <c r="EX75" s="277"/>
      <c r="EY75" s="277"/>
      <c r="EZ75" s="277"/>
      <c r="FA75" s="277"/>
      <c r="FB75" s="277"/>
      <c r="FC75" s="277"/>
      <c r="FD75" s="277"/>
      <c r="FE75" s="277"/>
      <c r="FF75" s="277"/>
      <c r="FG75" s="277"/>
      <c r="FH75" s="277"/>
      <c r="FI75" s="277"/>
      <c r="FJ75" s="277"/>
      <c r="FK75" s="277"/>
      <c r="FL75" s="277"/>
      <c r="FM75" s="277"/>
      <c r="FN75" s="277"/>
      <c r="FO75" s="277"/>
      <c r="FP75" s="277"/>
      <c r="FQ75" s="277"/>
      <c r="FR75" s="277"/>
      <c r="FS75" s="277"/>
      <c r="FT75" s="277"/>
      <c r="FU75" s="277"/>
      <c r="FV75" s="277"/>
      <c r="FW75" s="277"/>
      <c r="FX75" s="277"/>
      <c r="FY75" s="277"/>
      <c r="FZ75" s="277"/>
      <c r="GA75" s="277"/>
      <c r="GB75" s="277"/>
      <c r="GC75" s="277"/>
      <c r="GD75" s="277"/>
      <c r="GE75" s="277"/>
      <c r="GF75" s="277"/>
      <c r="GG75" s="277"/>
      <c r="GH75" s="277"/>
      <c r="GI75" s="277"/>
      <c r="GJ75" s="277"/>
      <c r="GK75" s="277"/>
      <c r="GL75" s="277"/>
      <c r="GM75" s="277"/>
      <c r="GN75" s="277"/>
      <c r="GO75" s="277"/>
      <c r="GP75" s="277"/>
      <c r="GQ75" s="277"/>
      <c r="GR75" s="277"/>
      <c r="GS75" s="277"/>
      <c r="GT75" s="277"/>
      <c r="GU75" s="277"/>
      <c r="GV75" s="277"/>
      <c r="GW75" s="277"/>
      <c r="GX75" s="277"/>
      <c r="GY75" s="277"/>
      <c r="GZ75" s="277"/>
      <c r="HA75" s="277"/>
      <c r="HB75" s="277"/>
      <c r="HC75" s="277"/>
      <c r="HD75" s="277"/>
      <c r="HE75" s="277"/>
      <c r="HF75" s="277"/>
      <c r="HG75" s="277"/>
      <c r="HH75" s="277"/>
      <c r="HI75" s="277"/>
      <c r="HJ75" s="277"/>
      <c r="HK75" s="277"/>
      <c r="HL75" s="277"/>
      <c r="HM75" s="277"/>
      <c r="HN75" s="277"/>
      <c r="HO75" s="277"/>
      <c r="HP75" s="277"/>
      <c r="HQ75" s="277"/>
      <c r="HR75" s="277"/>
      <c r="HS75" s="277"/>
      <c r="HT75" s="277"/>
      <c r="HU75" s="277"/>
      <c r="HV75" s="277"/>
      <c r="HW75" s="277"/>
      <c r="HX75" s="277"/>
      <c r="HY75" s="277"/>
      <c r="HZ75" s="277"/>
      <c r="IA75" s="277"/>
      <c r="IB75" s="277"/>
      <c r="IC75" s="277"/>
      <c r="ID75" s="277"/>
      <c r="IE75" s="277"/>
      <c r="IF75" s="277"/>
      <c r="IG75" s="277"/>
      <c r="IH75" s="277"/>
      <c r="II75" s="277"/>
      <c r="IJ75" s="277"/>
      <c r="IK75" s="277"/>
      <c r="IL75" s="277"/>
      <c r="IM75" s="277"/>
      <c r="IN75" s="277"/>
      <c r="IO75" s="277"/>
      <c r="IP75" s="277"/>
      <c r="IQ75" s="277"/>
      <c r="IR75" s="277"/>
      <c r="IS75" s="277"/>
      <c r="IT75" s="277"/>
      <c r="IU75" s="277"/>
      <c r="IV75" s="277"/>
      <c r="IW75" s="277"/>
      <c r="IX75" s="277"/>
      <c r="IY75" s="277"/>
      <c r="IZ75" s="277"/>
      <c r="JA75" s="277"/>
      <c r="JB75" s="277"/>
      <c r="JC75" s="277"/>
      <c r="JD75" s="277"/>
      <c r="JE75" s="277"/>
      <c r="JF75" s="277"/>
      <c r="JG75" s="277"/>
      <c r="JH75" s="277"/>
      <c r="JI75" s="277"/>
      <c r="JJ75" s="277"/>
      <c r="JK75" s="277"/>
      <c r="JL75" s="277"/>
      <c r="JM75" s="277"/>
      <c r="JN75" s="277"/>
      <c r="JO75" s="277"/>
      <c r="JP75" s="277"/>
      <c r="JQ75" s="277"/>
      <c r="JR75" s="277"/>
      <c r="JS75" s="277"/>
      <c r="JT75" s="277"/>
      <c r="JU75" s="277"/>
      <c r="JV75" s="277"/>
      <c r="JW75" s="277"/>
      <c r="JX75" s="277"/>
      <c r="JY75" s="277"/>
      <c r="JZ75" s="277"/>
      <c r="KA75" s="277"/>
      <c r="KB75" s="277"/>
      <c r="KC75" s="277"/>
      <c r="KD75" s="277"/>
      <c r="KE75" s="277"/>
      <c r="KF75" s="277"/>
      <c r="KG75" s="277"/>
      <c r="KH75" s="277"/>
      <c r="KI75" s="277"/>
      <c r="KJ75" s="277"/>
      <c r="KK75" s="277"/>
      <c r="KL75" s="277"/>
      <c r="KM75" s="277"/>
      <c r="KN75" s="277"/>
      <c r="KO75" s="277"/>
      <c r="KP75" s="277"/>
      <c r="KQ75" s="277"/>
      <c r="KR75" s="277"/>
      <c r="KS75" s="277"/>
      <c r="KT75" s="277"/>
      <c r="KU75" s="277"/>
      <c r="KV75" s="277"/>
      <c r="KW75" s="277"/>
      <c r="KX75" s="277"/>
      <c r="KY75" s="277"/>
      <c r="KZ75" s="277"/>
      <c r="LA75" s="277"/>
      <c r="LB75" s="277"/>
      <c r="LC75" s="277"/>
      <c r="LD75" s="277"/>
      <c r="LE75" s="277"/>
      <c r="LF75" s="277"/>
      <c r="LG75" s="277"/>
      <c r="LH75" s="277"/>
      <c r="LI75" s="277"/>
      <c r="LJ75" s="277"/>
      <c r="LK75" s="277"/>
      <c r="LL75" s="277"/>
      <c r="LM75" s="277"/>
      <c r="LN75" s="277"/>
      <c r="LO75" s="277"/>
      <c r="LP75" s="277"/>
      <c r="LQ75" s="277"/>
      <c r="LR75" s="277"/>
      <c r="LS75" s="277"/>
      <c r="LT75" s="277"/>
      <c r="LU75" s="277"/>
      <c r="LV75" s="277"/>
      <c r="LW75" s="277"/>
      <c r="LX75" s="277"/>
      <c r="LY75" s="277"/>
      <c r="LZ75" s="277"/>
      <c r="MA75" s="277"/>
      <c r="MB75" s="277"/>
      <c r="MC75" s="277"/>
      <c r="MD75" s="277"/>
      <c r="ME75" s="277"/>
      <c r="MF75" s="277"/>
      <c r="MG75" s="277"/>
      <c r="MH75" s="277"/>
      <c r="MI75" s="277"/>
      <c r="MJ75" s="277"/>
      <c r="MK75" s="277"/>
      <c r="ML75" s="277"/>
      <c r="MM75" s="277"/>
      <c r="MN75" s="277"/>
      <c r="MO75" s="277"/>
      <c r="MP75" s="277"/>
      <c r="MQ75" s="277"/>
      <c r="MR75" s="277"/>
      <c r="MS75" s="277"/>
      <c r="MT75" s="277"/>
      <c r="MU75" s="277"/>
      <c r="MV75" s="277"/>
      <c r="MW75" s="277"/>
      <c r="MX75" s="277"/>
      <c r="MY75" s="277"/>
      <c r="MZ75" s="277"/>
      <c r="NA75" s="277"/>
      <c r="NB75" s="277"/>
      <c r="NC75" s="277"/>
      <c r="ND75" s="277"/>
      <c r="NE75" s="277"/>
      <c r="NF75" s="277"/>
      <c r="NG75" s="277"/>
      <c r="NH75" s="277"/>
      <c r="NI75" s="277"/>
      <c r="NJ75" s="277"/>
      <c r="NK75" s="277"/>
      <c r="NL75" s="277"/>
      <c r="NM75" s="277"/>
      <c r="NN75" s="277"/>
      <c r="NO75" s="277"/>
      <c r="NP75" s="277"/>
      <c r="NQ75" s="277"/>
      <c r="NR75" s="277"/>
      <c r="NS75" s="277"/>
      <c r="NT75" s="277"/>
      <c r="NU75" s="277"/>
      <c r="NV75" s="277"/>
      <c r="NW75" s="277"/>
      <c r="NX75" s="277"/>
      <c r="NY75" s="277"/>
      <c r="NZ75" s="277"/>
      <c r="OA75" s="277"/>
      <c r="OB75" s="277"/>
      <c r="OC75" s="277"/>
      <c r="OD75" s="277"/>
      <c r="OE75" s="277"/>
      <c r="OF75" s="277"/>
      <c r="OG75" s="277"/>
      <c r="OH75" s="277"/>
      <c r="OI75" s="277"/>
      <c r="OJ75" s="277"/>
      <c r="OK75" s="277"/>
      <c r="OL75" s="277"/>
      <c r="OM75" s="277"/>
      <c r="ON75" s="277"/>
      <c r="OO75" s="277"/>
      <c r="OP75" s="277"/>
      <c r="OQ75" s="277"/>
      <c r="OR75" s="277"/>
      <c r="OS75" s="277"/>
      <c r="OT75" s="277"/>
      <c r="OU75" s="277"/>
      <c r="OV75" s="277"/>
      <c r="OW75" s="277"/>
      <c r="OX75" s="277"/>
      <c r="OY75" s="277"/>
      <c r="OZ75" s="277"/>
      <c r="PA75" s="277"/>
      <c r="PB75" s="277"/>
      <c r="PC75" s="277"/>
      <c r="PD75" s="277"/>
      <c r="PE75" s="277"/>
      <c r="PF75" s="277"/>
      <c r="PG75" s="277"/>
      <c r="PH75" s="277"/>
      <c r="PI75" s="277"/>
      <c r="PJ75" s="277"/>
      <c r="PK75" s="277"/>
      <c r="PL75" s="277"/>
      <c r="PM75" s="277"/>
      <c r="PN75" s="277"/>
      <c r="PO75" s="277"/>
      <c r="PP75" s="277"/>
      <c r="PQ75" s="277"/>
      <c r="PR75" s="277"/>
      <c r="PS75" s="277"/>
      <c r="PT75" s="277"/>
      <c r="PU75" s="277"/>
      <c r="PV75" s="277"/>
      <c r="PW75" s="277"/>
      <c r="PX75" s="277"/>
      <c r="PY75" s="277"/>
      <c r="PZ75" s="277"/>
      <c r="QA75" s="277"/>
      <c r="QB75" s="277"/>
      <c r="QC75" s="277"/>
      <c r="QD75" s="277"/>
      <c r="QE75" s="277"/>
      <c r="QF75" s="277"/>
      <c r="QG75" s="277"/>
      <c r="QH75" s="277"/>
      <c r="QI75" s="277"/>
      <c r="QJ75" s="277"/>
      <c r="QK75" s="277"/>
      <c r="QL75" s="277"/>
      <c r="QM75" s="277"/>
      <c r="QN75" s="277"/>
      <c r="QO75" s="277"/>
      <c r="QP75" s="277"/>
      <c r="QQ75" s="277"/>
      <c r="QR75" s="277"/>
      <c r="QS75" s="277"/>
      <c r="QT75" s="277"/>
      <c r="QU75" s="277"/>
      <c r="QV75" s="277"/>
      <c r="QW75" s="277"/>
      <c r="QX75" s="277"/>
      <c r="QY75" s="277"/>
      <c r="QZ75" s="277"/>
      <c r="RA75" s="277"/>
      <c r="RB75" s="277"/>
      <c r="RC75" s="277"/>
      <c r="RD75" s="277"/>
      <c r="RE75" s="277"/>
      <c r="RF75" s="277"/>
      <c r="RG75" s="277"/>
      <c r="RH75" s="277"/>
      <c r="RI75" s="277"/>
      <c r="RJ75" s="277"/>
      <c r="RK75" s="277"/>
      <c r="RL75" s="277"/>
      <c r="RM75" s="277"/>
      <c r="RN75" s="277"/>
      <c r="RO75" s="277"/>
      <c r="RP75" s="277"/>
      <c r="RQ75" s="277"/>
      <c r="RR75" s="277"/>
      <c r="RS75" s="277"/>
      <c r="RT75" s="277"/>
      <c r="RU75" s="277"/>
      <c r="RV75" s="277"/>
      <c r="RW75" s="277"/>
      <c r="RX75" s="277"/>
      <c r="RY75" s="277"/>
      <c r="RZ75" s="277"/>
      <c r="SA75" s="277"/>
      <c r="SB75" s="277"/>
      <c r="SC75" s="277"/>
      <c r="SD75" s="277"/>
      <c r="SE75" s="277"/>
      <c r="SF75" s="277"/>
      <c r="SG75" s="277"/>
      <c r="SH75" s="277"/>
      <c r="SI75" s="277"/>
      <c r="SJ75" s="277"/>
      <c r="SK75" s="277"/>
      <c r="SL75" s="277"/>
      <c r="SM75" s="277"/>
      <c r="SN75" s="277"/>
      <c r="SO75" s="277"/>
      <c r="SP75" s="277"/>
      <c r="SQ75" s="277"/>
      <c r="SR75" s="277"/>
      <c r="SS75" s="277"/>
      <c r="ST75" s="277"/>
      <c r="SU75" s="277"/>
      <c r="SV75" s="277"/>
      <c r="SW75" s="277"/>
      <c r="SX75" s="277"/>
      <c r="SY75" s="277"/>
      <c r="SZ75" s="277"/>
      <c r="TA75" s="277"/>
      <c r="TB75" s="277"/>
      <c r="TC75" s="277"/>
      <c r="TD75" s="277"/>
      <c r="TE75" s="277"/>
      <c r="TF75" s="277"/>
      <c r="TG75" s="277"/>
      <c r="TH75" s="277"/>
      <c r="TI75" s="277"/>
      <c r="TJ75" s="277"/>
      <c r="TK75" s="277"/>
      <c r="TL75" s="277"/>
      <c r="TM75" s="277"/>
      <c r="TN75" s="277"/>
      <c r="TO75" s="277"/>
      <c r="TP75" s="277"/>
      <c r="TQ75" s="277"/>
      <c r="TR75" s="277"/>
      <c r="TS75" s="277"/>
      <c r="TT75" s="277"/>
      <c r="TU75" s="277"/>
      <c r="TV75" s="277"/>
      <c r="TW75" s="277"/>
      <c r="TX75" s="277"/>
      <c r="TY75" s="277"/>
      <c r="TZ75" s="277"/>
      <c r="UA75" s="277"/>
      <c r="UB75" s="277"/>
      <c r="UC75" s="277"/>
      <c r="UD75" s="277"/>
      <c r="UE75" s="277"/>
      <c r="UF75" s="277"/>
      <c r="UG75" s="277"/>
      <c r="UH75" s="277"/>
      <c r="UI75" s="277"/>
      <c r="UJ75" s="277"/>
      <c r="UK75" s="277"/>
      <c r="UL75" s="277"/>
      <c r="UM75" s="277"/>
      <c r="UN75" s="277"/>
      <c r="UO75" s="277"/>
      <c r="UP75" s="277"/>
      <c r="UQ75" s="277"/>
      <c r="UR75" s="277"/>
      <c r="US75" s="277"/>
      <c r="UT75" s="277"/>
      <c r="UU75" s="277"/>
      <c r="UV75" s="277"/>
      <c r="UW75" s="277"/>
      <c r="UX75" s="277"/>
      <c r="UY75" s="277"/>
      <c r="UZ75" s="277"/>
      <c r="VA75" s="277"/>
      <c r="VB75" s="277"/>
      <c r="VC75" s="277"/>
      <c r="VD75" s="277"/>
      <c r="VE75" s="277"/>
      <c r="VF75" s="277"/>
      <c r="VG75" s="277"/>
      <c r="VH75" s="277"/>
      <c r="VI75" s="277"/>
      <c r="VJ75" s="277"/>
      <c r="VK75" s="277"/>
      <c r="VL75" s="277"/>
      <c r="VM75" s="277"/>
      <c r="VN75" s="277"/>
      <c r="VO75" s="277"/>
      <c r="VP75" s="277"/>
      <c r="VQ75" s="277"/>
      <c r="VR75" s="277"/>
      <c r="VS75" s="277"/>
      <c r="VT75" s="277"/>
      <c r="VU75" s="277"/>
      <c r="VV75" s="277"/>
      <c r="VW75" s="277"/>
      <c r="VX75" s="277"/>
      <c r="VY75" s="277"/>
      <c r="VZ75" s="277"/>
      <c r="WA75" s="277"/>
      <c r="WB75" s="277"/>
      <c r="WC75" s="277"/>
      <c r="WD75" s="277"/>
      <c r="WE75" s="277"/>
      <c r="WF75" s="277"/>
      <c r="WG75" s="277"/>
      <c r="WH75" s="277"/>
      <c r="WI75" s="277"/>
      <c r="WJ75" s="277"/>
      <c r="WK75" s="277"/>
      <c r="WL75" s="277"/>
      <c r="WM75" s="277"/>
      <c r="WN75" s="277"/>
      <c r="WO75" s="277"/>
      <c r="WP75" s="277"/>
      <c r="WQ75" s="277"/>
      <c r="WR75" s="277"/>
      <c r="WS75" s="277"/>
      <c r="WT75" s="277"/>
      <c r="WU75" s="277"/>
      <c r="WV75" s="277"/>
      <c r="WW75" s="277"/>
      <c r="WX75" s="277"/>
      <c r="WY75" s="277"/>
      <c r="WZ75" s="277"/>
      <c r="XA75" s="277"/>
      <c r="XB75" s="277"/>
      <c r="XC75" s="277"/>
      <c r="XD75" s="277"/>
      <c r="XE75" s="277"/>
      <c r="XF75" s="277"/>
      <c r="XG75" s="277"/>
      <c r="XH75" s="277"/>
      <c r="XI75" s="277"/>
      <c r="XJ75" s="277"/>
      <c r="XK75" s="277"/>
      <c r="XL75" s="277"/>
      <c r="XM75" s="277"/>
      <c r="XN75" s="277"/>
      <c r="XO75" s="277"/>
      <c r="XP75" s="277"/>
      <c r="XQ75" s="277"/>
      <c r="XR75" s="277"/>
      <c r="XS75" s="277"/>
      <c r="XT75" s="277"/>
      <c r="XU75" s="277"/>
      <c r="XV75" s="277"/>
      <c r="XW75" s="277"/>
      <c r="XX75" s="277"/>
      <c r="XY75" s="277"/>
      <c r="XZ75" s="277"/>
      <c r="YA75" s="277"/>
      <c r="YB75" s="277"/>
      <c r="YC75" s="277"/>
      <c r="YD75" s="277"/>
      <c r="YE75" s="277"/>
      <c r="YF75" s="277"/>
      <c r="YG75" s="277"/>
      <c r="YH75" s="277"/>
      <c r="YI75" s="277"/>
      <c r="YJ75" s="277"/>
      <c r="YK75" s="277"/>
      <c r="YL75" s="277"/>
      <c r="YM75" s="277"/>
      <c r="YN75" s="277"/>
      <c r="YO75" s="277"/>
      <c r="YP75" s="277"/>
      <c r="YQ75" s="277"/>
      <c r="YR75" s="277"/>
      <c r="YS75" s="277"/>
      <c r="YT75" s="277"/>
      <c r="YU75" s="277"/>
      <c r="YV75" s="277"/>
      <c r="YW75" s="277"/>
      <c r="YX75" s="277"/>
      <c r="YY75" s="277"/>
      <c r="YZ75" s="277"/>
      <c r="ZA75" s="277"/>
      <c r="ZB75" s="277"/>
      <c r="ZC75" s="277"/>
      <c r="ZD75" s="277"/>
      <c r="ZE75" s="277"/>
      <c r="ZF75" s="277"/>
      <c r="ZG75" s="277"/>
      <c r="ZH75" s="277"/>
      <c r="ZI75" s="277"/>
      <c r="ZJ75" s="277"/>
      <c r="ZK75" s="277"/>
      <c r="ZL75" s="277"/>
      <c r="ZM75" s="277"/>
      <c r="ZN75" s="277"/>
      <c r="ZO75" s="277"/>
      <c r="ZP75" s="277"/>
      <c r="ZQ75" s="277"/>
      <c r="ZR75" s="277"/>
      <c r="ZS75" s="277"/>
      <c r="ZT75" s="277"/>
      <c r="ZU75" s="277"/>
      <c r="ZV75" s="277"/>
      <c r="ZW75" s="277"/>
      <c r="ZX75" s="277"/>
      <c r="ZY75" s="277"/>
      <c r="ZZ75" s="277"/>
      <c r="AAA75" s="277"/>
      <c r="AAB75" s="277"/>
      <c r="AAC75" s="277"/>
      <c r="AAD75" s="277"/>
      <c r="AAE75" s="277"/>
      <c r="AAF75" s="277"/>
      <c r="AAG75" s="277"/>
      <c r="AAH75" s="277"/>
      <c r="AAI75" s="277"/>
      <c r="AAJ75" s="277"/>
      <c r="AAK75" s="277"/>
      <c r="AAL75" s="277"/>
      <c r="AAM75" s="277"/>
      <c r="AAN75" s="277"/>
      <c r="AAO75" s="277"/>
      <c r="AAP75" s="277"/>
      <c r="AAQ75" s="277"/>
      <c r="AAR75" s="277"/>
      <c r="AAS75" s="277"/>
      <c r="AAT75" s="277"/>
      <c r="AAU75" s="277"/>
      <c r="AAV75" s="277"/>
      <c r="AAW75" s="277"/>
      <c r="AAX75" s="277"/>
      <c r="AAY75" s="277"/>
      <c r="AAZ75" s="277"/>
      <c r="ABA75" s="277"/>
      <c r="ABB75" s="277"/>
      <c r="ABC75" s="277"/>
      <c r="ABD75" s="277"/>
      <c r="ABE75" s="277"/>
      <c r="ABF75" s="277"/>
      <c r="ABG75" s="277"/>
      <c r="ABH75" s="277"/>
      <c r="ABI75" s="277"/>
      <c r="ABJ75" s="277"/>
      <c r="ABK75" s="277"/>
      <c r="ABL75" s="277"/>
      <c r="ABM75" s="277"/>
      <c r="ABN75" s="277"/>
      <c r="ABO75" s="277"/>
      <c r="ABP75" s="277"/>
      <c r="ABQ75" s="277"/>
      <c r="ABR75" s="277"/>
      <c r="ABS75" s="277"/>
      <c r="ABT75" s="277"/>
      <c r="ABU75" s="277"/>
      <c r="ABV75" s="277"/>
      <c r="ABW75" s="277"/>
      <c r="ABX75" s="277"/>
      <c r="ABY75" s="277"/>
      <c r="ABZ75" s="277"/>
      <c r="ACA75" s="277"/>
      <c r="ACB75" s="277"/>
      <c r="ACC75" s="277"/>
      <c r="ACD75" s="277"/>
      <c r="ACE75" s="277"/>
      <c r="ACF75" s="277"/>
      <c r="ACG75" s="277"/>
      <c r="ACH75" s="277"/>
      <c r="ACI75" s="277"/>
      <c r="ACJ75" s="277"/>
      <c r="ACK75" s="277"/>
      <c r="ACL75" s="277"/>
      <c r="ACM75" s="277"/>
      <c r="ACN75" s="277"/>
      <c r="ACO75" s="277"/>
      <c r="ACP75" s="277"/>
      <c r="ACQ75" s="277"/>
      <c r="ACR75" s="277"/>
      <c r="ACS75" s="277"/>
      <c r="ACT75" s="277"/>
      <c r="ACU75" s="277"/>
      <c r="ACV75" s="277"/>
      <c r="ACW75" s="277"/>
      <c r="ACX75" s="277"/>
      <c r="ACY75" s="277"/>
      <c r="ACZ75" s="277"/>
      <c r="ADA75" s="277"/>
      <c r="ADB75" s="277"/>
      <c r="ADC75" s="277"/>
      <c r="ADD75" s="277"/>
      <c r="ADE75" s="277"/>
      <c r="ADF75" s="277"/>
      <c r="ADG75" s="277"/>
      <c r="ADH75" s="277"/>
      <c r="ADI75" s="277"/>
      <c r="ADJ75" s="277"/>
      <c r="ADK75" s="277"/>
      <c r="ADL75" s="277"/>
      <c r="ADM75" s="277"/>
      <c r="ADN75" s="277"/>
      <c r="ADO75" s="277"/>
      <c r="ADP75" s="277"/>
      <c r="ADQ75" s="277"/>
      <c r="ADR75" s="277"/>
      <c r="ADS75" s="277"/>
      <c r="ADT75" s="277"/>
      <c r="ADU75" s="277"/>
      <c r="ADV75" s="277"/>
      <c r="ADW75" s="277"/>
      <c r="ADX75" s="277"/>
      <c r="ADY75" s="277"/>
      <c r="ADZ75" s="277"/>
      <c r="AEA75" s="277"/>
      <c r="AEB75" s="277"/>
      <c r="AEC75" s="277"/>
      <c r="AED75" s="277"/>
      <c r="AEE75" s="277"/>
      <c r="AEF75" s="277"/>
      <c r="AEG75" s="277"/>
      <c r="AEH75" s="277"/>
      <c r="AEI75" s="277"/>
      <c r="AEJ75" s="277"/>
      <c r="AEK75" s="277"/>
      <c r="AEL75" s="277"/>
      <c r="AEM75" s="277"/>
      <c r="AEN75" s="277"/>
      <c r="AEO75" s="277"/>
      <c r="AEP75" s="277"/>
      <c r="AEQ75" s="277"/>
      <c r="AER75" s="277"/>
      <c r="AES75" s="277"/>
      <c r="AET75" s="277"/>
      <c r="AEU75" s="277"/>
      <c r="AEV75" s="277"/>
      <c r="AEW75" s="277"/>
      <c r="AEX75" s="277"/>
      <c r="AEY75" s="277"/>
      <c r="AEZ75" s="277"/>
      <c r="AFA75" s="277"/>
      <c r="AFB75" s="277"/>
      <c r="AFC75" s="277"/>
      <c r="AFD75" s="277"/>
      <c r="AFE75" s="277"/>
      <c r="AFF75" s="277"/>
      <c r="AFG75" s="277"/>
      <c r="AFH75" s="277"/>
      <c r="AFI75" s="277"/>
      <c r="AFJ75" s="277"/>
      <c r="AFK75" s="277"/>
      <c r="AFL75" s="277"/>
      <c r="AFM75" s="277"/>
      <c r="AFN75" s="277"/>
      <c r="AFO75" s="277"/>
      <c r="AFP75" s="277"/>
      <c r="AFQ75" s="277"/>
      <c r="AFR75" s="277"/>
      <c r="AFS75" s="277"/>
      <c r="AFT75" s="277"/>
      <c r="AFU75" s="277"/>
      <c r="AFV75" s="277"/>
      <c r="AFW75" s="277"/>
      <c r="AFX75" s="277"/>
      <c r="AFY75" s="277"/>
      <c r="AFZ75" s="277"/>
      <c r="AGA75" s="277"/>
      <c r="AGB75" s="277"/>
      <c r="AGC75" s="277"/>
      <c r="AGD75" s="277"/>
      <c r="AGE75" s="277"/>
      <c r="AGF75" s="277"/>
      <c r="AGG75" s="277"/>
      <c r="AGH75" s="277"/>
      <c r="AGI75" s="277"/>
      <c r="AGJ75" s="277"/>
      <c r="AGK75" s="277"/>
      <c r="AGL75" s="277"/>
      <c r="AGM75" s="277"/>
      <c r="AGN75" s="277"/>
      <c r="AGO75" s="277"/>
      <c r="AGP75" s="277"/>
      <c r="AGQ75" s="277"/>
      <c r="AGR75" s="277"/>
      <c r="AGS75" s="277"/>
      <c r="AGT75" s="277"/>
      <c r="AGU75" s="277"/>
      <c r="AGV75" s="277"/>
      <c r="AGW75" s="277"/>
      <c r="AGX75" s="277"/>
      <c r="AGY75" s="277"/>
      <c r="AGZ75" s="277"/>
      <c r="AHA75" s="277"/>
      <c r="AHB75" s="277"/>
      <c r="AHC75" s="277"/>
      <c r="AHD75" s="277"/>
      <c r="AHE75" s="277"/>
      <c r="AHF75" s="277"/>
      <c r="AHG75" s="277"/>
      <c r="AHH75" s="277"/>
      <c r="AHI75" s="277"/>
      <c r="AHJ75" s="277"/>
      <c r="AHK75" s="277"/>
      <c r="AHL75" s="277"/>
      <c r="AHM75" s="277"/>
      <c r="AHN75" s="277"/>
      <c r="AHO75" s="277"/>
      <c r="AHP75" s="277"/>
      <c r="AHQ75" s="277"/>
      <c r="AHR75" s="277"/>
      <c r="AHS75" s="277"/>
      <c r="AHT75" s="277"/>
      <c r="AHU75" s="277"/>
      <c r="AHV75" s="277"/>
      <c r="AHW75" s="277"/>
      <c r="AHX75" s="277"/>
      <c r="AHY75" s="277"/>
      <c r="AHZ75" s="277"/>
      <c r="AIA75" s="277"/>
      <c r="AIB75" s="277"/>
      <c r="AIC75" s="277"/>
      <c r="AID75" s="277"/>
      <c r="AIE75" s="277"/>
      <c r="AIF75" s="277"/>
      <c r="AIG75" s="277"/>
      <c r="AIH75" s="277"/>
      <c r="AII75" s="277"/>
      <c r="AIJ75" s="277"/>
      <c r="AIK75" s="277"/>
      <c r="AIL75" s="277"/>
      <c r="AIM75" s="277"/>
      <c r="AIN75" s="277"/>
      <c r="AIO75" s="277"/>
      <c r="AIP75" s="277"/>
      <c r="AIQ75" s="277"/>
      <c r="AIR75" s="277"/>
      <c r="AIS75" s="277"/>
      <c r="AIT75" s="277"/>
      <c r="AIU75" s="277"/>
      <c r="AIV75" s="277"/>
      <c r="AIW75" s="277"/>
      <c r="AIX75" s="277"/>
      <c r="AIY75" s="277"/>
      <c r="AIZ75" s="277"/>
      <c r="AJA75" s="277"/>
      <c r="AJB75" s="277"/>
      <c r="AJC75" s="277"/>
      <c r="AJD75" s="277"/>
      <c r="AJE75" s="277"/>
      <c r="AJF75" s="277"/>
      <c r="AJG75" s="277"/>
      <c r="AJH75" s="277"/>
      <c r="AJI75" s="277"/>
      <c r="AJJ75" s="277"/>
      <c r="AJK75" s="277"/>
      <c r="AJL75" s="277"/>
      <c r="AJM75" s="277"/>
      <c r="AJN75" s="277"/>
      <c r="AJO75" s="277"/>
      <c r="AJP75" s="277"/>
      <c r="AJQ75" s="277"/>
      <c r="AJR75" s="277"/>
      <c r="AJS75" s="277"/>
      <c r="AJT75" s="277"/>
      <c r="AJU75" s="277"/>
      <c r="AJV75" s="277"/>
      <c r="AJW75" s="277"/>
      <c r="AJX75" s="277"/>
      <c r="AJY75" s="277"/>
      <c r="AJZ75" s="277"/>
      <c r="AKA75" s="277"/>
      <c r="AKB75" s="277"/>
      <c r="AKC75" s="277"/>
      <c r="AKD75" s="277"/>
      <c r="AKE75" s="277"/>
      <c r="AKF75" s="277"/>
      <c r="AKG75" s="277"/>
      <c r="AKH75" s="277"/>
      <c r="AKI75" s="277"/>
      <c r="AKJ75" s="277"/>
      <c r="AKK75" s="277"/>
      <c r="AKL75" s="277"/>
      <c r="AKM75" s="277"/>
      <c r="AKN75" s="277"/>
      <c r="AKO75" s="277"/>
      <c r="AKP75" s="277"/>
      <c r="AKQ75" s="277"/>
      <c r="AKR75" s="277"/>
      <c r="AKS75" s="277"/>
      <c r="AKT75" s="277"/>
      <c r="AKU75" s="277"/>
      <c r="AKV75" s="277"/>
      <c r="AKW75" s="277"/>
      <c r="AKX75" s="277"/>
      <c r="AKY75" s="277"/>
      <c r="AKZ75" s="277"/>
      <c r="ALA75" s="277"/>
      <c r="ALB75" s="277"/>
      <c r="ALC75" s="277"/>
      <c r="ALD75" s="277"/>
      <c r="ALE75" s="277"/>
      <c r="ALF75" s="277"/>
      <c r="ALG75" s="277"/>
      <c r="ALH75" s="277"/>
      <c r="ALI75" s="277"/>
      <c r="ALJ75" s="277"/>
      <c r="ALK75" s="277"/>
      <c r="ALL75" s="277"/>
      <c r="ALM75" s="277"/>
      <c r="ALN75" s="277"/>
      <c r="ALO75" s="277"/>
      <c r="ALP75" s="277"/>
      <c r="ALQ75" s="277"/>
      <c r="ALR75" s="277"/>
      <c r="ALS75" s="277"/>
      <c r="ALT75" s="277"/>
      <c r="ALU75" s="277"/>
      <c r="ALV75" s="277"/>
      <c r="ALW75" s="277"/>
      <c r="ALX75" s="277"/>
      <c r="ALY75" s="277"/>
      <c r="ALZ75" s="277"/>
      <c r="AMA75" s="277"/>
      <c r="AMB75" s="277"/>
      <c r="AMC75" s="277"/>
      <c r="AMD75" s="277"/>
      <c r="AME75" s="277"/>
      <c r="AMF75" s="277"/>
      <c r="AMG75" s="277"/>
      <c r="AMH75" s="277"/>
      <c r="AMI75" s="277"/>
      <c r="AMJ75" s="58"/>
    </row>
    <row r="76" spans="1:1024" s="46" customFormat="1" ht="18" customHeight="1">
      <c r="A76" s="34"/>
      <c r="B76" s="34"/>
      <c r="C76" s="34"/>
      <c r="D76" s="34"/>
      <c r="E76" s="34"/>
      <c r="F76" s="50"/>
      <c r="G76" s="50"/>
      <c r="H76" s="50"/>
      <c r="I76" s="50"/>
      <c r="J76" s="50"/>
      <c r="K76" s="50"/>
      <c r="L76" s="50"/>
      <c r="M76" s="50"/>
      <c r="N76" s="50"/>
      <c r="O76" s="50"/>
      <c r="P76" s="50"/>
    </row>
    <row r="77" spans="1:1024" s="46" customFormat="1" ht="17.25" hidden="1" customHeight="1">
      <c r="A77" s="56"/>
      <c r="B77" s="34"/>
      <c r="C77" s="34"/>
      <c r="D77" s="34"/>
      <c r="E77" s="34"/>
      <c r="F77" s="50"/>
      <c r="G77" s="50"/>
      <c r="H77" s="50"/>
      <c r="I77" s="50"/>
      <c r="J77" s="50"/>
      <c r="K77" s="50"/>
      <c r="L77" s="50"/>
      <c r="M77" s="50"/>
      <c r="N77" s="50"/>
      <c r="O77" s="50"/>
      <c r="P77" s="50"/>
    </row>
    <row r="78" spans="1:1024" s="47" customFormat="1" ht="42.75" hidden="1" customHeight="1">
      <c r="A78" s="280"/>
      <c r="B78" s="280"/>
      <c r="C78" s="280"/>
      <c r="D78" s="277"/>
      <c r="E78" s="277"/>
      <c r="F78" s="277"/>
      <c r="G78" s="277"/>
      <c r="H78" s="277"/>
      <c r="I78" s="277"/>
      <c r="J78" s="277"/>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c r="AJ78" s="277"/>
      <c r="AK78" s="277"/>
      <c r="AL78" s="277"/>
      <c r="AM78" s="277"/>
      <c r="AN78" s="277"/>
      <c r="AO78" s="277"/>
      <c r="AP78" s="277"/>
      <c r="AQ78" s="277"/>
      <c r="AR78" s="277"/>
      <c r="AS78" s="277"/>
      <c r="AT78" s="277"/>
      <c r="AU78" s="277"/>
      <c r="AV78" s="277"/>
      <c r="AW78" s="277"/>
      <c r="AX78" s="277"/>
      <c r="AY78" s="277"/>
      <c r="AZ78" s="277"/>
      <c r="BA78" s="277"/>
      <c r="BB78" s="277"/>
      <c r="BC78" s="277"/>
      <c r="BD78" s="277"/>
      <c r="BE78" s="277"/>
      <c r="BF78" s="277"/>
      <c r="BG78" s="277"/>
      <c r="BH78" s="277"/>
      <c r="BI78" s="277"/>
      <c r="BJ78" s="277"/>
      <c r="BK78" s="277"/>
      <c r="BL78" s="277"/>
      <c r="BM78" s="277"/>
      <c r="BN78" s="277"/>
      <c r="BO78" s="277"/>
      <c r="BP78" s="277"/>
      <c r="BQ78" s="277"/>
      <c r="BR78" s="277"/>
      <c r="BS78" s="277"/>
      <c r="BT78" s="277"/>
      <c r="BU78" s="277"/>
      <c r="BV78" s="277"/>
      <c r="BW78" s="277"/>
      <c r="BX78" s="277"/>
      <c r="BY78" s="277"/>
      <c r="BZ78" s="277"/>
      <c r="CA78" s="277"/>
      <c r="CB78" s="277"/>
      <c r="CC78" s="277"/>
      <c r="CD78" s="277"/>
      <c r="CE78" s="277"/>
      <c r="CF78" s="277"/>
      <c r="CG78" s="277"/>
      <c r="CH78" s="277"/>
      <c r="CI78" s="277"/>
      <c r="CJ78" s="277"/>
      <c r="CK78" s="277"/>
      <c r="CL78" s="277"/>
      <c r="CM78" s="277"/>
      <c r="CN78" s="277"/>
      <c r="CO78" s="277"/>
      <c r="CP78" s="277"/>
      <c r="CQ78" s="277"/>
      <c r="CR78" s="277"/>
      <c r="CS78" s="277"/>
      <c r="CT78" s="277"/>
      <c r="CU78" s="277"/>
      <c r="CV78" s="277"/>
      <c r="CW78" s="277"/>
      <c r="CX78" s="277"/>
      <c r="CY78" s="277"/>
      <c r="CZ78" s="277"/>
      <c r="DA78" s="277"/>
      <c r="DB78" s="277"/>
      <c r="DC78" s="277"/>
      <c r="DD78" s="277"/>
      <c r="DE78" s="277"/>
      <c r="DF78" s="277"/>
      <c r="DG78" s="277"/>
      <c r="DH78" s="277"/>
      <c r="DI78" s="277"/>
      <c r="DJ78" s="277"/>
      <c r="DK78" s="277"/>
      <c r="DL78" s="277"/>
      <c r="DM78" s="277"/>
      <c r="DN78" s="277"/>
      <c r="DO78" s="277"/>
      <c r="DP78" s="277"/>
      <c r="DQ78" s="277"/>
      <c r="DR78" s="277"/>
      <c r="DS78" s="277"/>
      <c r="DT78" s="277"/>
      <c r="DU78" s="277"/>
      <c r="DV78" s="277"/>
      <c r="DW78" s="277"/>
      <c r="DX78" s="277"/>
      <c r="DY78" s="277"/>
      <c r="DZ78" s="277"/>
      <c r="EA78" s="277"/>
      <c r="EB78" s="277"/>
      <c r="EC78" s="277"/>
      <c r="ED78" s="277"/>
      <c r="EE78" s="277"/>
      <c r="EF78" s="277"/>
      <c r="EG78" s="277"/>
      <c r="EH78" s="277"/>
      <c r="EI78" s="277"/>
      <c r="EJ78" s="277"/>
      <c r="EK78" s="277"/>
      <c r="EL78" s="277"/>
      <c r="EM78" s="277"/>
      <c r="EN78" s="277"/>
      <c r="EO78" s="277"/>
      <c r="EP78" s="277"/>
      <c r="EQ78" s="277"/>
      <c r="ER78" s="277"/>
      <c r="ES78" s="277"/>
      <c r="ET78" s="277"/>
      <c r="EU78" s="277"/>
      <c r="EV78" s="277"/>
      <c r="EW78" s="277"/>
      <c r="EX78" s="277"/>
      <c r="EY78" s="277"/>
      <c r="EZ78" s="277"/>
      <c r="FA78" s="277"/>
      <c r="FB78" s="277"/>
      <c r="FC78" s="277"/>
      <c r="FD78" s="277"/>
      <c r="FE78" s="277"/>
      <c r="FF78" s="277"/>
      <c r="FG78" s="277"/>
      <c r="FH78" s="277"/>
      <c r="FI78" s="277"/>
      <c r="FJ78" s="277"/>
      <c r="FK78" s="277"/>
      <c r="FL78" s="277"/>
      <c r="FM78" s="277"/>
      <c r="FN78" s="277"/>
      <c r="FO78" s="277"/>
      <c r="FP78" s="277"/>
      <c r="FQ78" s="277"/>
      <c r="FR78" s="277"/>
      <c r="FS78" s="277"/>
      <c r="FT78" s="277"/>
      <c r="FU78" s="277"/>
      <c r="FV78" s="277"/>
      <c r="FW78" s="277"/>
      <c r="FX78" s="277"/>
      <c r="FY78" s="277"/>
      <c r="FZ78" s="277"/>
      <c r="GA78" s="277"/>
      <c r="GB78" s="277"/>
      <c r="GC78" s="277"/>
      <c r="GD78" s="277"/>
      <c r="GE78" s="277"/>
      <c r="GF78" s="277"/>
      <c r="GG78" s="277"/>
      <c r="GH78" s="277"/>
      <c r="GI78" s="277"/>
      <c r="GJ78" s="277"/>
      <c r="GK78" s="277"/>
      <c r="GL78" s="277"/>
      <c r="GM78" s="277"/>
      <c r="GN78" s="277"/>
      <c r="GO78" s="277"/>
      <c r="GP78" s="277"/>
      <c r="GQ78" s="277"/>
      <c r="GR78" s="277"/>
      <c r="GS78" s="277"/>
      <c r="GT78" s="277"/>
      <c r="GU78" s="277"/>
      <c r="GV78" s="277"/>
      <c r="GW78" s="277"/>
      <c r="GX78" s="277"/>
      <c r="GY78" s="277"/>
      <c r="GZ78" s="277"/>
      <c r="HA78" s="277"/>
      <c r="HB78" s="277"/>
      <c r="HC78" s="277"/>
      <c r="HD78" s="277"/>
      <c r="HE78" s="277"/>
      <c r="HF78" s="277"/>
      <c r="HG78" s="277"/>
      <c r="HH78" s="277"/>
      <c r="HI78" s="277"/>
      <c r="HJ78" s="277"/>
      <c r="HK78" s="277"/>
      <c r="HL78" s="277"/>
      <c r="HM78" s="277"/>
      <c r="HN78" s="277"/>
      <c r="HO78" s="277"/>
      <c r="HP78" s="277"/>
      <c r="HQ78" s="277"/>
      <c r="HR78" s="277"/>
      <c r="HS78" s="277"/>
      <c r="HT78" s="277"/>
      <c r="HU78" s="277"/>
      <c r="HV78" s="277"/>
      <c r="HW78" s="277"/>
      <c r="HX78" s="277"/>
      <c r="HY78" s="277"/>
      <c r="HZ78" s="277"/>
      <c r="IA78" s="277"/>
      <c r="IB78" s="277"/>
      <c r="IC78" s="277"/>
      <c r="ID78" s="277"/>
      <c r="IE78" s="277"/>
      <c r="IF78" s="277"/>
      <c r="IG78" s="277"/>
      <c r="IH78" s="277"/>
      <c r="II78" s="277"/>
      <c r="IJ78" s="277"/>
      <c r="IK78" s="277"/>
      <c r="IL78" s="277"/>
      <c r="IM78" s="277"/>
      <c r="IN78" s="277"/>
      <c r="IO78" s="277"/>
      <c r="IP78" s="277"/>
      <c r="IQ78" s="277"/>
      <c r="IR78" s="277"/>
      <c r="IS78" s="277"/>
      <c r="IT78" s="277"/>
      <c r="IU78" s="277"/>
      <c r="IV78" s="277"/>
      <c r="IW78" s="277"/>
      <c r="IX78" s="277"/>
      <c r="IY78" s="277"/>
      <c r="IZ78" s="277"/>
      <c r="JA78" s="277"/>
      <c r="JB78" s="277"/>
      <c r="JC78" s="277"/>
      <c r="JD78" s="277"/>
      <c r="JE78" s="277"/>
      <c r="JF78" s="277"/>
      <c r="JG78" s="277"/>
      <c r="JH78" s="277"/>
      <c r="JI78" s="277"/>
      <c r="JJ78" s="277"/>
      <c r="JK78" s="277"/>
      <c r="JL78" s="277"/>
      <c r="JM78" s="277"/>
      <c r="JN78" s="277"/>
      <c r="JO78" s="277"/>
      <c r="JP78" s="277"/>
      <c r="JQ78" s="277"/>
      <c r="JR78" s="277"/>
      <c r="JS78" s="277"/>
      <c r="JT78" s="277"/>
      <c r="JU78" s="277"/>
      <c r="JV78" s="277"/>
      <c r="JW78" s="277"/>
      <c r="JX78" s="277"/>
      <c r="JY78" s="277"/>
      <c r="JZ78" s="277"/>
      <c r="KA78" s="277"/>
      <c r="KB78" s="277"/>
      <c r="KC78" s="277"/>
      <c r="KD78" s="277"/>
      <c r="KE78" s="277"/>
      <c r="KF78" s="277"/>
      <c r="KG78" s="277"/>
      <c r="KH78" s="277"/>
      <c r="KI78" s="277"/>
      <c r="KJ78" s="277"/>
      <c r="KK78" s="277"/>
      <c r="KL78" s="277"/>
      <c r="KM78" s="277"/>
      <c r="KN78" s="277"/>
      <c r="KO78" s="277"/>
      <c r="KP78" s="277"/>
      <c r="KQ78" s="277"/>
      <c r="KR78" s="277"/>
      <c r="KS78" s="277"/>
      <c r="KT78" s="277"/>
      <c r="KU78" s="277"/>
      <c r="KV78" s="277"/>
      <c r="KW78" s="277"/>
      <c r="KX78" s="277"/>
      <c r="KY78" s="277"/>
      <c r="KZ78" s="277"/>
      <c r="LA78" s="277"/>
      <c r="LB78" s="277"/>
      <c r="LC78" s="277"/>
      <c r="LD78" s="277"/>
      <c r="LE78" s="277"/>
      <c r="LF78" s="277"/>
      <c r="LG78" s="277"/>
      <c r="LH78" s="277"/>
      <c r="LI78" s="277"/>
      <c r="LJ78" s="277"/>
      <c r="LK78" s="277"/>
      <c r="LL78" s="277"/>
      <c r="LM78" s="277"/>
      <c r="LN78" s="277"/>
      <c r="LO78" s="277"/>
      <c r="LP78" s="277"/>
      <c r="LQ78" s="277"/>
      <c r="LR78" s="277"/>
      <c r="LS78" s="277"/>
      <c r="LT78" s="277"/>
      <c r="LU78" s="277"/>
      <c r="LV78" s="277"/>
      <c r="LW78" s="277"/>
      <c r="LX78" s="277"/>
      <c r="LY78" s="277"/>
      <c r="LZ78" s="277"/>
      <c r="MA78" s="277"/>
      <c r="MB78" s="277"/>
      <c r="MC78" s="277"/>
      <c r="MD78" s="277"/>
      <c r="ME78" s="277"/>
      <c r="MF78" s="277"/>
      <c r="MG78" s="277"/>
      <c r="MH78" s="277"/>
      <c r="MI78" s="277"/>
      <c r="MJ78" s="277"/>
      <c r="MK78" s="277"/>
      <c r="ML78" s="277"/>
      <c r="MM78" s="277"/>
      <c r="MN78" s="277"/>
      <c r="MO78" s="277"/>
      <c r="MP78" s="277"/>
      <c r="MQ78" s="277"/>
      <c r="MR78" s="277"/>
      <c r="MS78" s="277"/>
      <c r="MT78" s="277"/>
      <c r="MU78" s="277"/>
      <c r="MV78" s="277"/>
      <c r="MW78" s="277"/>
      <c r="MX78" s="277"/>
      <c r="MY78" s="277"/>
      <c r="MZ78" s="277"/>
      <c r="NA78" s="277"/>
      <c r="NB78" s="277"/>
      <c r="NC78" s="277"/>
      <c r="ND78" s="277"/>
      <c r="NE78" s="277"/>
      <c r="NF78" s="277"/>
      <c r="NG78" s="277"/>
      <c r="NH78" s="277"/>
      <c r="NI78" s="277"/>
      <c r="NJ78" s="277"/>
      <c r="NK78" s="277"/>
      <c r="NL78" s="277"/>
      <c r="NM78" s="277"/>
      <c r="NN78" s="277"/>
      <c r="NO78" s="277"/>
      <c r="NP78" s="277"/>
      <c r="NQ78" s="277"/>
      <c r="NR78" s="277"/>
      <c r="NS78" s="277"/>
      <c r="NT78" s="277"/>
      <c r="NU78" s="277"/>
      <c r="NV78" s="277"/>
      <c r="NW78" s="277"/>
      <c r="NX78" s="277"/>
      <c r="NY78" s="277"/>
      <c r="NZ78" s="277"/>
      <c r="OA78" s="277"/>
      <c r="OB78" s="277"/>
      <c r="OC78" s="277"/>
      <c r="OD78" s="277"/>
      <c r="OE78" s="277"/>
      <c r="OF78" s="277"/>
      <c r="OG78" s="277"/>
      <c r="OH78" s="277"/>
      <c r="OI78" s="277"/>
      <c r="OJ78" s="277"/>
      <c r="OK78" s="277"/>
      <c r="OL78" s="277"/>
      <c r="OM78" s="277"/>
      <c r="ON78" s="277"/>
      <c r="OO78" s="277"/>
      <c r="OP78" s="277"/>
      <c r="OQ78" s="277"/>
      <c r="OR78" s="277"/>
      <c r="OS78" s="277"/>
      <c r="OT78" s="277"/>
      <c r="OU78" s="277"/>
      <c r="OV78" s="277"/>
      <c r="OW78" s="277"/>
      <c r="OX78" s="277"/>
      <c r="OY78" s="277"/>
      <c r="OZ78" s="277"/>
      <c r="PA78" s="277"/>
      <c r="PB78" s="277"/>
      <c r="PC78" s="277"/>
      <c r="PD78" s="277"/>
      <c r="PE78" s="277"/>
      <c r="PF78" s="277"/>
      <c r="PG78" s="277"/>
      <c r="PH78" s="277"/>
      <c r="PI78" s="277"/>
      <c r="PJ78" s="277"/>
      <c r="PK78" s="277"/>
      <c r="PL78" s="277"/>
      <c r="PM78" s="277"/>
      <c r="PN78" s="277"/>
      <c r="PO78" s="277"/>
      <c r="PP78" s="277"/>
      <c r="PQ78" s="277"/>
      <c r="PR78" s="277"/>
      <c r="PS78" s="277"/>
      <c r="PT78" s="277"/>
      <c r="PU78" s="277"/>
      <c r="PV78" s="277"/>
      <c r="PW78" s="277"/>
      <c r="PX78" s="277"/>
      <c r="PY78" s="277"/>
      <c r="PZ78" s="277"/>
      <c r="QA78" s="277"/>
      <c r="QB78" s="277"/>
      <c r="QC78" s="277"/>
      <c r="QD78" s="277"/>
      <c r="QE78" s="277"/>
      <c r="QF78" s="277"/>
      <c r="QG78" s="277"/>
      <c r="QH78" s="277"/>
      <c r="QI78" s="277"/>
      <c r="QJ78" s="277"/>
      <c r="QK78" s="277"/>
      <c r="QL78" s="277"/>
      <c r="QM78" s="277"/>
      <c r="QN78" s="277"/>
      <c r="QO78" s="277"/>
      <c r="QP78" s="277"/>
      <c r="QQ78" s="277"/>
      <c r="QR78" s="277"/>
      <c r="QS78" s="277"/>
      <c r="QT78" s="277"/>
      <c r="QU78" s="277"/>
      <c r="QV78" s="277"/>
      <c r="QW78" s="277"/>
      <c r="QX78" s="277"/>
      <c r="QY78" s="277"/>
      <c r="QZ78" s="277"/>
      <c r="RA78" s="277"/>
      <c r="RB78" s="277"/>
      <c r="RC78" s="277"/>
      <c r="RD78" s="277"/>
      <c r="RE78" s="277"/>
      <c r="RF78" s="277"/>
      <c r="RG78" s="277"/>
      <c r="RH78" s="277"/>
      <c r="RI78" s="277"/>
      <c r="RJ78" s="277"/>
      <c r="RK78" s="277"/>
      <c r="RL78" s="277"/>
      <c r="RM78" s="277"/>
      <c r="RN78" s="277"/>
      <c r="RO78" s="277"/>
      <c r="RP78" s="277"/>
      <c r="RQ78" s="277"/>
      <c r="RR78" s="277"/>
      <c r="RS78" s="277"/>
      <c r="RT78" s="277"/>
      <c r="RU78" s="277"/>
      <c r="RV78" s="277"/>
      <c r="RW78" s="277"/>
      <c r="RX78" s="277"/>
      <c r="RY78" s="277"/>
      <c r="RZ78" s="277"/>
      <c r="SA78" s="277"/>
      <c r="SB78" s="277"/>
      <c r="SC78" s="277"/>
      <c r="SD78" s="277"/>
      <c r="SE78" s="277"/>
      <c r="SF78" s="277"/>
      <c r="SG78" s="277"/>
      <c r="SH78" s="277"/>
      <c r="SI78" s="277"/>
      <c r="SJ78" s="277"/>
      <c r="SK78" s="277"/>
      <c r="SL78" s="277"/>
      <c r="SM78" s="277"/>
      <c r="SN78" s="277"/>
      <c r="SO78" s="277"/>
      <c r="SP78" s="277"/>
      <c r="SQ78" s="277"/>
      <c r="SR78" s="277"/>
      <c r="SS78" s="277"/>
      <c r="ST78" s="277"/>
      <c r="SU78" s="277"/>
      <c r="SV78" s="277"/>
      <c r="SW78" s="277"/>
      <c r="SX78" s="277"/>
      <c r="SY78" s="277"/>
      <c r="SZ78" s="277"/>
      <c r="TA78" s="277"/>
      <c r="TB78" s="277"/>
      <c r="TC78" s="277"/>
      <c r="TD78" s="277"/>
      <c r="TE78" s="277"/>
      <c r="TF78" s="277"/>
      <c r="TG78" s="277"/>
      <c r="TH78" s="277"/>
      <c r="TI78" s="277"/>
      <c r="TJ78" s="277"/>
      <c r="TK78" s="277"/>
      <c r="TL78" s="277"/>
      <c r="TM78" s="277"/>
      <c r="TN78" s="277"/>
      <c r="TO78" s="277"/>
      <c r="TP78" s="277"/>
      <c r="TQ78" s="277"/>
      <c r="TR78" s="277"/>
      <c r="TS78" s="277"/>
      <c r="TT78" s="277"/>
      <c r="TU78" s="277"/>
      <c r="TV78" s="277"/>
      <c r="TW78" s="277"/>
      <c r="TX78" s="277"/>
      <c r="TY78" s="277"/>
      <c r="TZ78" s="277"/>
      <c r="UA78" s="277"/>
      <c r="UB78" s="277"/>
      <c r="UC78" s="277"/>
      <c r="UD78" s="277"/>
      <c r="UE78" s="277"/>
      <c r="UF78" s="277"/>
      <c r="UG78" s="277"/>
      <c r="UH78" s="277"/>
      <c r="UI78" s="277"/>
      <c r="UJ78" s="277"/>
      <c r="UK78" s="277"/>
      <c r="UL78" s="277"/>
      <c r="UM78" s="277"/>
      <c r="UN78" s="277"/>
      <c r="UO78" s="277"/>
      <c r="UP78" s="277"/>
      <c r="UQ78" s="277"/>
      <c r="UR78" s="277"/>
      <c r="US78" s="277"/>
      <c r="UT78" s="277"/>
      <c r="UU78" s="277"/>
      <c r="UV78" s="277"/>
      <c r="UW78" s="277"/>
      <c r="UX78" s="277"/>
      <c r="UY78" s="277"/>
      <c r="UZ78" s="277"/>
      <c r="VA78" s="277"/>
      <c r="VB78" s="277"/>
      <c r="VC78" s="277"/>
      <c r="VD78" s="277"/>
      <c r="VE78" s="277"/>
      <c r="VF78" s="277"/>
      <c r="VG78" s="277"/>
      <c r="VH78" s="277"/>
      <c r="VI78" s="277"/>
      <c r="VJ78" s="277"/>
      <c r="VK78" s="277"/>
      <c r="VL78" s="277"/>
      <c r="VM78" s="277"/>
      <c r="VN78" s="277"/>
      <c r="VO78" s="277"/>
      <c r="VP78" s="277"/>
      <c r="VQ78" s="277"/>
      <c r="VR78" s="277"/>
      <c r="VS78" s="277"/>
      <c r="VT78" s="277"/>
      <c r="VU78" s="277"/>
      <c r="VV78" s="277"/>
      <c r="VW78" s="277"/>
      <c r="VX78" s="277"/>
      <c r="VY78" s="277"/>
      <c r="VZ78" s="277"/>
      <c r="WA78" s="277"/>
      <c r="WB78" s="277"/>
      <c r="WC78" s="277"/>
      <c r="WD78" s="277"/>
      <c r="WE78" s="277"/>
      <c r="WF78" s="277"/>
      <c r="WG78" s="277"/>
      <c r="WH78" s="277"/>
      <c r="WI78" s="277"/>
      <c r="WJ78" s="277"/>
      <c r="WK78" s="277"/>
      <c r="WL78" s="277"/>
      <c r="WM78" s="277"/>
      <c r="WN78" s="277"/>
      <c r="WO78" s="277"/>
      <c r="WP78" s="277"/>
      <c r="WQ78" s="277"/>
      <c r="WR78" s="277"/>
      <c r="WS78" s="277"/>
      <c r="WT78" s="277"/>
      <c r="WU78" s="277"/>
      <c r="WV78" s="277"/>
      <c r="WW78" s="277"/>
      <c r="WX78" s="277"/>
      <c r="WY78" s="277"/>
      <c r="WZ78" s="277"/>
      <c r="XA78" s="277"/>
      <c r="XB78" s="277"/>
      <c r="XC78" s="277"/>
      <c r="XD78" s="277"/>
      <c r="XE78" s="277"/>
      <c r="XF78" s="277"/>
      <c r="XG78" s="277"/>
      <c r="XH78" s="277"/>
      <c r="XI78" s="277"/>
      <c r="XJ78" s="277"/>
      <c r="XK78" s="277"/>
      <c r="XL78" s="277"/>
      <c r="XM78" s="277"/>
      <c r="XN78" s="277"/>
      <c r="XO78" s="277"/>
      <c r="XP78" s="277"/>
      <c r="XQ78" s="277"/>
      <c r="XR78" s="277"/>
      <c r="XS78" s="277"/>
      <c r="XT78" s="277"/>
      <c r="XU78" s="277"/>
      <c r="XV78" s="277"/>
      <c r="XW78" s="277"/>
      <c r="XX78" s="277"/>
      <c r="XY78" s="277"/>
      <c r="XZ78" s="277"/>
      <c r="YA78" s="277"/>
      <c r="YB78" s="277"/>
      <c r="YC78" s="277"/>
      <c r="YD78" s="277"/>
      <c r="YE78" s="277"/>
      <c r="YF78" s="277"/>
      <c r="YG78" s="277"/>
      <c r="YH78" s="277"/>
      <c r="YI78" s="277"/>
      <c r="YJ78" s="277"/>
      <c r="YK78" s="277"/>
      <c r="YL78" s="277"/>
      <c r="YM78" s="277"/>
      <c r="YN78" s="277"/>
      <c r="YO78" s="277"/>
      <c r="YP78" s="277"/>
      <c r="YQ78" s="277"/>
      <c r="YR78" s="277"/>
      <c r="YS78" s="277"/>
      <c r="YT78" s="277"/>
      <c r="YU78" s="277"/>
      <c r="YV78" s="277"/>
      <c r="YW78" s="277"/>
      <c r="YX78" s="277"/>
      <c r="YY78" s="277"/>
      <c r="YZ78" s="277"/>
      <c r="ZA78" s="277"/>
      <c r="ZB78" s="277"/>
      <c r="ZC78" s="277"/>
      <c r="ZD78" s="277"/>
      <c r="ZE78" s="277"/>
      <c r="ZF78" s="277"/>
      <c r="ZG78" s="277"/>
      <c r="ZH78" s="277"/>
      <c r="ZI78" s="277"/>
      <c r="ZJ78" s="277"/>
      <c r="ZK78" s="277"/>
      <c r="ZL78" s="277"/>
      <c r="ZM78" s="277"/>
      <c r="ZN78" s="277"/>
      <c r="ZO78" s="277"/>
      <c r="ZP78" s="277"/>
      <c r="ZQ78" s="277"/>
      <c r="ZR78" s="277"/>
      <c r="ZS78" s="277"/>
      <c r="ZT78" s="277"/>
      <c r="ZU78" s="277"/>
      <c r="ZV78" s="277"/>
      <c r="ZW78" s="277"/>
      <c r="ZX78" s="277"/>
      <c r="ZY78" s="277"/>
      <c r="ZZ78" s="277"/>
      <c r="AAA78" s="277"/>
      <c r="AAB78" s="277"/>
      <c r="AAC78" s="277"/>
      <c r="AAD78" s="277"/>
      <c r="AAE78" s="277"/>
      <c r="AAF78" s="277"/>
      <c r="AAG78" s="277"/>
      <c r="AAH78" s="277"/>
      <c r="AAI78" s="277"/>
      <c r="AAJ78" s="277"/>
      <c r="AAK78" s="277"/>
      <c r="AAL78" s="277"/>
      <c r="AAM78" s="277"/>
      <c r="AAN78" s="277"/>
      <c r="AAO78" s="277"/>
      <c r="AAP78" s="277"/>
      <c r="AAQ78" s="277"/>
      <c r="AAR78" s="277"/>
      <c r="AAS78" s="277"/>
      <c r="AAT78" s="277"/>
      <c r="AAU78" s="277"/>
      <c r="AAV78" s="277"/>
      <c r="AAW78" s="277"/>
      <c r="AAX78" s="277"/>
      <c r="AAY78" s="277"/>
      <c r="AAZ78" s="277"/>
      <c r="ABA78" s="277"/>
      <c r="ABB78" s="277"/>
      <c r="ABC78" s="277"/>
      <c r="ABD78" s="277"/>
      <c r="ABE78" s="277"/>
      <c r="ABF78" s="277"/>
      <c r="ABG78" s="277"/>
      <c r="ABH78" s="277"/>
      <c r="ABI78" s="277"/>
      <c r="ABJ78" s="277"/>
      <c r="ABK78" s="277"/>
      <c r="ABL78" s="277"/>
      <c r="ABM78" s="277"/>
      <c r="ABN78" s="277"/>
      <c r="ABO78" s="277"/>
      <c r="ABP78" s="277"/>
      <c r="ABQ78" s="277"/>
      <c r="ABR78" s="277"/>
      <c r="ABS78" s="277"/>
      <c r="ABT78" s="277"/>
      <c r="ABU78" s="277"/>
      <c r="ABV78" s="277"/>
      <c r="ABW78" s="277"/>
      <c r="ABX78" s="277"/>
      <c r="ABY78" s="277"/>
      <c r="ABZ78" s="277"/>
      <c r="ACA78" s="277"/>
      <c r="ACB78" s="277"/>
      <c r="ACC78" s="277"/>
      <c r="ACD78" s="277"/>
      <c r="ACE78" s="277"/>
      <c r="ACF78" s="277"/>
      <c r="ACG78" s="277"/>
      <c r="ACH78" s="277"/>
      <c r="ACI78" s="277"/>
      <c r="ACJ78" s="277"/>
      <c r="ACK78" s="277"/>
      <c r="ACL78" s="277"/>
      <c r="ACM78" s="277"/>
      <c r="ACN78" s="277"/>
      <c r="ACO78" s="277"/>
      <c r="ACP78" s="277"/>
      <c r="ACQ78" s="277"/>
      <c r="ACR78" s="277"/>
      <c r="ACS78" s="277"/>
      <c r="ACT78" s="277"/>
      <c r="ACU78" s="277"/>
      <c r="ACV78" s="277"/>
      <c r="ACW78" s="277"/>
      <c r="ACX78" s="277"/>
      <c r="ACY78" s="277"/>
      <c r="ACZ78" s="277"/>
      <c r="ADA78" s="277"/>
      <c r="ADB78" s="277"/>
      <c r="ADC78" s="277"/>
      <c r="ADD78" s="277"/>
      <c r="ADE78" s="277"/>
      <c r="ADF78" s="277"/>
      <c r="ADG78" s="277"/>
      <c r="ADH78" s="277"/>
      <c r="ADI78" s="277"/>
      <c r="ADJ78" s="277"/>
      <c r="ADK78" s="277"/>
      <c r="ADL78" s="277"/>
      <c r="ADM78" s="277"/>
      <c r="ADN78" s="277"/>
      <c r="ADO78" s="277"/>
      <c r="ADP78" s="277"/>
      <c r="ADQ78" s="277"/>
      <c r="ADR78" s="277"/>
      <c r="ADS78" s="277"/>
      <c r="ADT78" s="277"/>
      <c r="ADU78" s="277"/>
      <c r="ADV78" s="277"/>
      <c r="ADW78" s="277"/>
      <c r="ADX78" s="277"/>
      <c r="ADY78" s="277"/>
      <c r="ADZ78" s="277"/>
      <c r="AEA78" s="277"/>
      <c r="AEB78" s="277"/>
      <c r="AEC78" s="277"/>
      <c r="AED78" s="277"/>
      <c r="AEE78" s="277"/>
      <c r="AEF78" s="277"/>
      <c r="AEG78" s="277"/>
      <c r="AEH78" s="277"/>
      <c r="AEI78" s="277"/>
      <c r="AEJ78" s="277"/>
      <c r="AEK78" s="277"/>
      <c r="AEL78" s="277"/>
      <c r="AEM78" s="277"/>
      <c r="AEN78" s="277"/>
      <c r="AEO78" s="277"/>
      <c r="AEP78" s="277"/>
      <c r="AEQ78" s="277"/>
      <c r="AER78" s="277"/>
      <c r="AES78" s="277"/>
      <c r="AET78" s="277"/>
      <c r="AEU78" s="277"/>
      <c r="AEV78" s="277"/>
      <c r="AEW78" s="277"/>
      <c r="AEX78" s="277"/>
      <c r="AEY78" s="277"/>
      <c r="AEZ78" s="277"/>
      <c r="AFA78" s="277"/>
      <c r="AFB78" s="277"/>
      <c r="AFC78" s="277"/>
      <c r="AFD78" s="277"/>
      <c r="AFE78" s="277"/>
      <c r="AFF78" s="277"/>
      <c r="AFG78" s="277"/>
      <c r="AFH78" s="277"/>
      <c r="AFI78" s="277"/>
      <c r="AFJ78" s="277"/>
      <c r="AFK78" s="277"/>
      <c r="AFL78" s="277"/>
      <c r="AFM78" s="277"/>
      <c r="AFN78" s="277"/>
      <c r="AFO78" s="277"/>
      <c r="AFP78" s="277"/>
      <c r="AFQ78" s="277"/>
      <c r="AFR78" s="277"/>
      <c r="AFS78" s="277"/>
      <c r="AFT78" s="277"/>
      <c r="AFU78" s="277"/>
      <c r="AFV78" s="277"/>
      <c r="AFW78" s="277"/>
      <c r="AFX78" s="277"/>
      <c r="AFY78" s="277"/>
      <c r="AFZ78" s="277"/>
      <c r="AGA78" s="277"/>
      <c r="AGB78" s="277"/>
      <c r="AGC78" s="277"/>
      <c r="AGD78" s="277"/>
      <c r="AGE78" s="277"/>
      <c r="AGF78" s="277"/>
      <c r="AGG78" s="277"/>
      <c r="AGH78" s="277"/>
      <c r="AGI78" s="277"/>
      <c r="AGJ78" s="277"/>
      <c r="AGK78" s="277"/>
      <c r="AGL78" s="277"/>
      <c r="AGM78" s="277"/>
      <c r="AGN78" s="277"/>
      <c r="AGO78" s="277"/>
      <c r="AGP78" s="277"/>
      <c r="AGQ78" s="277"/>
      <c r="AGR78" s="277"/>
      <c r="AGS78" s="277"/>
      <c r="AGT78" s="277"/>
      <c r="AGU78" s="277"/>
      <c r="AGV78" s="277"/>
      <c r="AGW78" s="277"/>
      <c r="AGX78" s="277"/>
      <c r="AGY78" s="277"/>
      <c r="AGZ78" s="277"/>
      <c r="AHA78" s="277"/>
      <c r="AHB78" s="277"/>
      <c r="AHC78" s="277"/>
      <c r="AHD78" s="277"/>
      <c r="AHE78" s="277"/>
      <c r="AHF78" s="277"/>
      <c r="AHG78" s="277"/>
      <c r="AHH78" s="277"/>
      <c r="AHI78" s="277"/>
      <c r="AHJ78" s="277"/>
      <c r="AHK78" s="277"/>
      <c r="AHL78" s="277"/>
      <c r="AHM78" s="277"/>
      <c r="AHN78" s="277"/>
      <c r="AHO78" s="277"/>
      <c r="AHP78" s="277"/>
      <c r="AHQ78" s="277"/>
      <c r="AHR78" s="277"/>
      <c r="AHS78" s="277"/>
      <c r="AHT78" s="277"/>
      <c r="AHU78" s="277"/>
      <c r="AHV78" s="277"/>
      <c r="AHW78" s="277"/>
      <c r="AHX78" s="277"/>
      <c r="AHY78" s="277"/>
      <c r="AHZ78" s="277"/>
      <c r="AIA78" s="277"/>
      <c r="AIB78" s="277"/>
      <c r="AIC78" s="277"/>
      <c r="AID78" s="277"/>
      <c r="AIE78" s="277"/>
      <c r="AIF78" s="277"/>
      <c r="AIG78" s="277"/>
      <c r="AIH78" s="277"/>
      <c r="AII78" s="277"/>
      <c r="AIJ78" s="277"/>
      <c r="AIK78" s="277"/>
      <c r="AIL78" s="277"/>
      <c r="AIM78" s="277"/>
      <c r="AIN78" s="277"/>
      <c r="AIO78" s="277"/>
      <c r="AIP78" s="277"/>
      <c r="AIQ78" s="277"/>
      <c r="AIR78" s="277"/>
      <c r="AIS78" s="277"/>
      <c r="AIT78" s="277"/>
      <c r="AIU78" s="277"/>
      <c r="AIV78" s="277"/>
      <c r="AIW78" s="277"/>
      <c r="AIX78" s="277"/>
      <c r="AIY78" s="277"/>
      <c r="AIZ78" s="277"/>
      <c r="AJA78" s="277"/>
      <c r="AJB78" s="277"/>
      <c r="AJC78" s="277"/>
      <c r="AJD78" s="277"/>
      <c r="AJE78" s="277"/>
      <c r="AJF78" s="277"/>
      <c r="AJG78" s="277"/>
      <c r="AJH78" s="277"/>
      <c r="AJI78" s="277"/>
      <c r="AJJ78" s="277"/>
      <c r="AJK78" s="277"/>
      <c r="AJL78" s="277"/>
      <c r="AJM78" s="277"/>
      <c r="AJN78" s="277"/>
      <c r="AJO78" s="277"/>
      <c r="AJP78" s="277"/>
      <c r="AJQ78" s="277"/>
      <c r="AJR78" s="277"/>
      <c r="AJS78" s="277"/>
      <c r="AJT78" s="277"/>
      <c r="AJU78" s="277"/>
      <c r="AJV78" s="277"/>
      <c r="AJW78" s="277"/>
      <c r="AJX78" s="277"/>
      <c r="AJY78" s="277"/>
      <c r="AJZ78" s="277"/>
      <c r="AKA78" s="277"/>
      <c r="AKB78" s="277"/>
      <c r="AKC78" s="277"/>
      <c r="AKD78" s="277"/>
      <c r="AKE78" s="277"/>
      <c r="AKF78" s="277"/>
      <c r="AKG78" s="277"/>
      <c r="AKH78" s="277"/>
      <c r="AKI78" s="277"/>
      <c r="AKJ78" s="277"/>
      <c r="AKK78" s="277"/>
      <c r="AKL78" s="277"/>
      <c r="AKM78" s="277"/>
      <c r="AKN78" s="277"/>
      <c r="AKO78" s="277"/>
      <c r="AKP78" s="277"/>
      <c r="AKQ78" s="277"/>
      <c r="AKR78" s="277"/>
      <c r="AKS78" s="277"/>
      <c r="AKT78" s="277"/>
      <c r="AKU78" s="277"/>
      <c r="AKV78" s="277"/>
      <c r="AKW78" s="277"/>
      <c r="AKX78" s="277"/>
      <c r="AKY78" s="277"/>
      <c r="AKZ78" s="277"/>
      <c r="ALA78" s="277"/>
      <c r="ALB78" s="277"/>
      <c r="ALC78" s="277"/>
      <c r="ALD78" s="277"/>
      <c r="ALE78" s="277"/>
      <c r="ALF78" s="277"/>
      <c r="ALG78" s="277"/>
      <c r="ALH78" s="277"/>
      <c r="ALI78" s="277"/>
      <c r="ALJ78" s="277"/>
      <c r="ALK78" s="277"/>
      <c r="ALL78" s="277"/>
      <c r="ALM78" s="277"/>
      <c r="ALN78" s="277"/>
      <c r="ALO78" s="277"/>
      <c r="ALP78" s="277"/>
      <c r="ALQ78" s="277"/>
      <c r="ALR78" s="277"/>
      <c r="ALS78" s="277"/>
      <c r="ALT78" s="277"/>
      <c r="ALU78" s="277"/>
      <c r="ALV78" s="277"/>
      <c r="ALW78" s="277"/>
      <c r="ALX78" s="277"/>
      <c r="ALY78" s="277"/>
      <c r="ALZ78" s="277"/>
      <c r="AMA78" s="277"/>
      <c r="AMB78" s="277"/>
      <c r="AMC78" s="277"/>
      <c r="AMD78" s="277"/>
      <c r="AME78" s="277"/>
      <c r="AMF78" s="277"/>
      <c r="AMG78" s="277"/>
      <c r="AMH78" s="277"/>
      <c r="AMI78" s="277"/>
      <c r="AMJ78" s="58"/>
    </row>
    <row r="79" spans="1:1024" s="46" customFormat="1">
      <c r="A79" s="56" t="s">
        <v>77</v>
      </c>
      <c r="B79" s="16"/>
      <c r="C79" s="16"/>
      <c r="D79" s="16"/>
      <c r="E79" s="16"/>
    </row>
    <row r="80" spans="1:1024" s="46" customFormat="1" ht="102.75" customHeight="1">
      <c r="A80" s="1" t="s">
        <v>78</v>
      </c>
      <c r="B80" s="1"/>
      <c r="C80" s="16"/>
      <c r="D80" s="16"/>
      <c r="E80" s="16"/>
    </row>
    <row r="81" spans="1:1024" s="46" customFormat="1" ht="12.75" customHeight="1">
      <c r="A81" s="57"/>
      <c r="B81" s="57"/>
      <c r="C81" s="57"/>
      <c r="D81" s="16"/>
      <c r="E81" s="16"/>
    </row>
    <row r="82" spans="1:1024" s="46" customFormat="1" ht="17.25" customHeight="1">
      <c r="A82" s="56" t="s">
        <v>79</v>
      </c>
      <c r="B82" s="34"/>
      <c r="C82" s="34"/>
      <c r="D82" s="34"/>
      <c r="E82" s="34"/>
      <c r="F82" s="50"/>
      <c r="G82" s="50"/>
      <c r="H82" s="50"/>
      <c r="I82" s="50"/>
      <c r="J82" s="50"/>
      <c r="K82" s="50"/>
      <c r="L82" s="50"/>
      <c r="M82" s="50"/>
      <c r="N82" s="50"/>
      <c r="O82" s="50"/>
      <c r="P82" s="50"/>
    </row>
    <row r="83" spans="1:1024" s="22" customFormat="1" ht="81.75" customHeight="1">
      <c r="A83" s="1" t="s">
        <v>80</v>
      </c>
      <c r="B83" s="1"/>
      <c r="C83" s="16"/>
      <c r="D83" s="277"/>
      <c r="E83" s="277"/>
      <c r="F83" s="277"/>
      <c r="G83" s="277"/>
      <c r="H83" s="277"/>
      <c r="I83" s="277"/>
      <c r="J83" s="277"/>
      <c r="K83" s="277"/>
      <c r="L83" s="277"/>
      <c r="M83" s="277"/>
      <c r="N83" s="277"/>
      <c r="O83" s="277"/>
      <c r="P83" s="277"/>
      <c r="Q83" s="277"/>
      <c r="R83" s="277"/>
      <c r="S83" s="277"/>
      <c r="T83" s="277"/>
      <c r="U83" s="277"/>
      <c r="V83" s="277"/>
      <c r="W83" s="277"/>
      <c r="X83" s="277"/>
      <c r="Y83" s="277"/>
      <c r="Z83" s="277"/>
      <c r="AA83" s="277"/>
      <c r="AB83" s="277"/>
      <c r="AC83" s="277"/>
      <c r="AD83" s="277"/>
      <c r="AE83" s="277"/>
      <c r="AF83" s="277"/>
      <c r="AG83" s="277"/>
      <c r="AH83" s="277"/>
      <c r="AI83" s="277"/>
      <c r="AJ83" s="277"/>
      <c r="AK83" s="277"/>
      <c r="AL83" s="277"/>
      <c r="AM83" s="277"/>
      <c r="AN83" s="277"/>
      <c r="AO83" s="277"/>
      <c r="AP83" s="277"/>
      <c r="AQ83" s="277"/>
      <c r="AR83" s="277"/>
      <c r="AS83" s="277"/>
      <c r="AT83" s="277"/>
      <c r="AU83" s="277"/>
      <c r="AV83" s="277"/>
      <c r="AW83" s="277"/>
      <c r="AX83" s="277"/>
      <c r="AY83" s="277"/>
      <c r="AZ83" s="277"/>
      <c r="BA83" s="277"/>
      <c r="BB83" s="277"/>
      <c r="BC83" s="277"/>
      <c r="BD83" s="277"/>
      <c r="BE83" s="277"/>
      <c r="BF83" s="277"/>
      <c r="BG83" s="277"/>
      <c r="BH83" s="277"/>
      <c r="BI83" s="277"/>
      <c r="BJ83" s="277"/>
      <c r="BK83" s="277"/>
      <c r="BL83" s="277"/>
      <c r="BM83" s="277"/>
      <c r="BN83" s="277"/>
      <c r="BO83" s="277"/>
      <c r="BP83" s="277"/>
      <c r="BQ83" s="277"/>
      <c r="BR83" s="277"/>
      <c r="BS83" s="277"/>
      <c r="BT83" s="277"/>
      <c r="BU83" s="277"/>
      <c r="BV83" s="277"/>
      <c r="BW83" s="277"/>
      <c r="BX83" s="277"/>
      <c r="BY83" s="277"/>
      <c r="BZ83" s="277"/>
      <c r="CA83" s="277"/>
      <c r="CB83" s="277"/>
      <c r="CC83" s="277"/>
      <c r="CD83" s="277"/>
      <c r="CE83" s="277"/>
      <c r="CF83" s="277"/>
      <c r="CG83" s="277"/>
      <c r="CH83" s="277"/>
      <c r="CI83" s="277"/>
      <c r="CJ83" s="277"/>
      <c r="CK83" s="277"/>
      <c r="CL83" s="277"/>
      <c r="CM83" s="277"/>
      <c r="CN83" s="277"/>
      <c r="CO83" s="277"/>
      <c r="CP83" s="277"/>
      <c r="CQ83" s="277"/>
      <c r="CR83" s="277"/>
      <c r="CS83" s="277"/>
      <c r="CT83" s="277"/>
      <c r="CU83" s="277"/>
      <c r="CV83" s="277"/>
      <c r="CW83" s="277"/>
      <c r="CX83" s="277"/>
      <c r="CY83" s="277"/>
      <c r="CZ83" s="277"/>
      <c r="DA83" s="277"/>
      <c r="DB83" s="277"/>
      <c r="DC83" s="277"/>
      <c r="DD83" s="277"/>
      <c r="DE83" s="277"/>
      <c r="DF83" s="277"/>
      <c r="DG83" s="277"/>
      <c r="DH83" s="277"/>
      <c r="DI83" s="277"/>
      <c r="DJ83" s="277"/>
      <c r="DK83" s="277"/>
      <c r="DL83" s="277"/>
      <c r="DM83" s="277"/>
      <c r="DN83" s="277"/>
      <c r="DO83" s="277"/>
      <c r="DP83" s="277"/>
      <c r="DQ83" s="277"/>
      <c r="DR83" s="277"/>
      <c r="DS83" s="277"/>
      <c r="DT83" s="277"/>
      <c r="DU83" s="277"/>
      <c r="DV83" s="277"/>
      <c r="DW83" s="277"/>
      <c r="DX83" s="277"/>
      <c r="DY83" s="277"/>
      <c r="DZ83" s="277"/>
      <c r="EA83" s="277"/>
      <c r="EB83" s="277"/>
      <c r="EC83" s="277"/>
      <c r="ED83" s="277"/>
      <c r="EE83" s="277"/>
      <c r="EF83" s="277"/>
      <c r="EG83" s="277"/>
      <c r="EH83" s="277"/>
      <c r="EI83" s="277"/>
      <c r="EJ83" s="277"/>
      <c r="EK83" s="277"/>
      <c r="EL83" s="277"/>
      <c r="EM83" s="277"/>
      <c r="EN83" s="277"/>
      <c r="EO83" s="277"/>
      <c r="EP83" s="277"/>
      <c r="EQ83" s="277"/>
      <c r="ER83" s="277"/>
      <c r="ES83" s="277"/>
      <c r="ET83" s="277"/>
      <c r="EU83" s="277"/>
      <c r="EV83" s="277"/>
      <c r="EW83" s="277"/>
      <c r="EX83" s="277"/>
      <c r="EY83" s="277"/>
      <c r="EZ83" s="277"/>
      <c r="FA83" s="277"/>
      <c r="FB83" s="277"/>
      <c r="FC83" s="277"/>
      <c r="FD83" s="277"/>
      <c r="FE83" s="277"/>
      <c r="FF83" s="277"/>
      <c r="FG83" s="277"/>
      <c r="FH83" s="277"/>
      <c r="FI83" s="277"/>
      <c r="FJ83" s="277"/>
      <c r="FK83" s="277"/>
      <c r="FL83" s="277"/>
      <c r="FM83" s="277"/>
      <c r="FN83" s="277"/>
      <c r="FO83" s="277"/>
      <c r="FP83" s="277"/>
      <c r="FQ83" s="277"/>
      <c r="FR83" s="277"/>
      <c r="FS83" s="277"/>
      <c r="FT83" s="277"/>
      <c r="FU83" s="277"/>
      <c r="FV83" s="277"/>
      <c r="FW83" s="277"/>
      <c r="FX83" s="277"/>
      <c r="FY83" s="277"/>
      <c r="FZ83" s="277"/>
      <c r="GA83" s="277"/>
      <c r="GB83" s="277"/>
      <c r="GC83" s="277"/>
      <c r="GD83" s="277"/>
      <c r="GE83" s="277"/>
      <c r="GF83" s="277"/>
      <c r="GG83" s="277"/>
      <c r="GH83" s="277"/>
      <c r="GI83" s="277"/>
      <c r="GJ83" s="277"/>
      <c r="GK83" s="277"/>
      <c r="GL83" s="277"/>
      <c r="GM83" s="277"/>
      <c r="GN83" s="277"/>
      <c r="GO83" s="277"/>
      <c r="GP83" s="277"/>
      <c r="GQ83" s="277"/>
      <c r="GR83" s="277"/>
      <c r="GS83" s="277"/>
      <c r="GT83" s="277"/>
      <c r="GU83" s="277"/>
      <c r="GV83" s="277"/>
      <c r="GW83" s="277"/>
      <c r="GX83" s="277"/>
      <c r="GY83" s="277"/>
      <c r="GZ83" s="277"/>
      <c r="HA83" s="277"/>
      <c r="HB83" s="277"/>
      <c r="HC83" s="277"/>
      <c r="HD83" s="277"/>
      <c r="HE83" s="277"/>
      <c r="HF83" s="277"/>
      <c r="HG83" s="277"/>
      <c r="HH83" s="277"/>
      <c r="HI83" s="277"/>
      <c r="HJ83" s="277"/>
      <c r="HK83" s="277"/>
      <c r="HL83" s="277"/>
      <c r="HM83" s="277"/>
      <c r="HN83" s="277"/>
      <c r="HO83" s="277"/>
      <c r="HP83" s="277"/>
      <c r="HQ83" s="277"/>
      <c r="HR83" s="277"/>
      <c r="HS83" s="277"/>
      <c r="HT83" s="277"/>
      <c r="HU83" s="277"/>
      <c r="HV83" s="277"/>
      <c r="HW83" s="277"/>
      <c r="HX83" s="277"/>
      <c r="HY83" s="277"/>
      <c r="HZ83" s="277"/>
      <c r="IA83" s="277"/>
      <c r="IB83" s="277"/>
      <c r="IC83" s="277"/>
      <c r="ID83" s="277"/>
      <c r="IE83" s="277"/>
      <c r="IF83" s="277"/>
      <c r="IG83" s="277"/>
      <c r="IH83" s="277"/>
      <c r="II83" s="277"/>
      <c r="IJ83" s="277"/>
      <c r="IK83" s="277"/>
      <c r="IL83" s="277"/>
      <c r="IM83" s="277"/>
      <c r="IN83" s="277"/>
      <c r="IO83" s="277"/>
      <c r="IP83" s="277"/>
      <c r="IQ83" s="277"/>
      <c r="IR83" s="277"/>
      <c r="IS83" s="277"/>
      <c r="IT83" s="277"/>
      <c r="IU83" s="277"/>
      <c r="IV83" s="277"/>
      <c r="IW83" s="277"/>
      <c r="IX83" s="277"/>
      <c r="IY83" s="277"/>
      <c r="IZ83" s="277"/>
      <c r="JA83" s="277"/>
      <c r="JB83" s="277"/>
      <c r="JC83" s="277"/>
      <c r="JD83" s="277"/>
      <c r="JE83" s="277"/>
      <c r="JF83" s="277"/>
      <c r="JG83" s="277"/>
      <c r="JH83" s="277"/>
      <c r="JI83" s="277"/>
      <c r="JJ83" s="277"/>
      <c r="JK83" s="277"/>
      <c r="JL83" s="277"/>
      <c r="JM83" s="277"/>
      <c r="JN83" s="277"/>
      <c r="JO83" s="277"/>
      <c r="JP83" s="277"/>
      <c r="JQ83" s="277"/>
      <c r="JR83" s="277"/>
      <c r="JS83" s="277"/>
      <c r="JT83" s="277"/>
      <c r="JU83" s="277"/>
      <c r="JV83" s="277"/>
      <c r="JW83" s="277"/>
      <c r="JX83" s="277"/>
      <c r="JY83" s="277"/>
      <c r="JZ83" s="277"/>
      <c r="KA83" s="277"/>
      <c r="KB83" s="277"/>
      <c r="KC83" s="277"/>
      <c r="KD83" s="277"/>
      <c r="KE83" s="277"/>
      <c r="KF83" s="277"/>
      <c r="KG83" s="277"/>
      <c r="KH83" s="277"/>
      <c r="KI83" s="277"/>
      <c r="KJ83" s="277"/>
      <c r="KK83" s="277"/>
      <c r="KL83" s="277"/>
      <c r="KM83" s="277"/>
      <c r="KN83" s="277"/>
      <c r="KO83" s="277"/>
      <c r="KP83" s="277"/>
      <c r="KQ83" s="277"/>
      <c r="KR83" s="277"/>
      <c r="KS83" s="277"/>
      <c r="KT83" s="277"/>
      <c r="KU83" s="277"/>
      <c r="KV83" s="277"/>
      <c r="KW83" s="277"/>
      <c r="KX83" s="277"/>
      <c r="KY83" s="277"/>
      <c r="KZ83" s="277"/>
      <c r="LA83" s="277"/>
      <c r="LB83" s="277"/>
      <c r="LC83" s="277"/>
      <c r="LD83" s="277"/>
      <c r="LE83" s="277"/>
      <c r="LF83" s="277"/>
      <c r="LG83" s="277"/>
      <c r="LH83" s="277"/>
      <c r="LI83" s="277"/>
      <c r="LJ83" s="277"/>
      <c r="LK83" s="277"/>
      <c r="LL83" s="277"/>
      <c r="LM83" s="277"/>
      <c r="LN83" s="277"/>
      <c r="LO83" s="277"/>
      <c r="LP83" s="277"/>
      <c r="LQ83" s="277"/>
      <c r="LR83" s="277"/>
      <c r="LS83" s="277"/>
      <c r="LT83" s="277"/>
      <c r="LU83" s="277"/>
      <c r="LV83" s="277"/>
      <c r="LW83" s="277"/>
      <c r="LX83" s="277"/>
      <c r="LY83" s="277"/>
      <c r="LZ83" s="277"/>
      <c r="MA83" s="277"/>
      <c r="MB83" s="277"/>
      <c r="MC83" s="277"/>
      <c r="MD83" s="277"/>
      <c r="ME83" s="277"/>
      <c r="MF83" s="277"/>
      <c r="MG83" s="277"/>
      <c r="MH83" s="277"/>
      <c r="MI83" s="277"/>
      <c r="MJ83" s="277"/>
      <c r="MK83" s="277"/>
      <c r="ML83" s="277"/>
      <c r="MM83" s="277"/>
      <c r="MN83" s="277"/>
      <c r="MO83" s="277"/>
      <c r="MP83" s="277"/>
      <c r="MQ83" s="277"/>
      <c r="MR83" s="277"/>
      <c r="MS83" s="277"/>
      <c r="MT83" s="277"/>
      <c r="MU83" s="277"/>
      <c r="MV83" s="277"/>
      <c r="MW83" s="277"/>
      <c r="MX83" s="277"/>
      <c r="MY83" s="277"/>
      <c r="MZ83" s="277"/>
      <c r="NA83" s="277"/>
      <c r="NB83" s="277"/>
      <c r="NC83" s="277"/>
      <c r="ND83" s="277"/>
      <c r="NE83" s="277"/>
      <c r="NF83" s="277"/>
      <c r="NG83" s="277"/>
      <c r="NH83" s="277"/>
      <c r="NI83" s="277"/>
      <c r="NJ83" s="277"/>
      <c r="NK83" s="277"/>
      <c r="NL83" s="277"/>
      <c r="NM83" s="277"/>
      <c r="NN83" s="277"/>
      <c r="NO83" s="277"/>
      <c r="NP83" s="277"/>
      <c r="NQ83" s="277"/>
      <c r="NR83" s="277"/>
      <c r="NS83" s="277"/>
      <c r="NT83" s="277"/>
      <c r="NU83" s="277"/>
      <c r="NV83" s="277"/>
      <c r="NW83" s="277"/>
      <c r="NX83" s="277"/>
      <c r="NY83" s="277"/>
      <c r="NZ83" s="277"/>
      <c r="OA83" s="277"/>
      <c r="OB83" s="277"/>
      <c r="OC83" s="277"/>
      <c r="OD83" s="277"/>
      <c r="OE83" s="277"/>
      <c r="OF83" s="277"/>
      <c r="OG83" s="277"/>
      <c r="OH83" s="277"/>
      <c r="OI83" s="277"/>
      <c r="OJ83" s="277"/>
      <c r="OK83" s="277"/>
      <c r="OL83" s="277"/>
      <c r="OM83" s="277"/>
      <c r="ON83" s="277"/>
      <c r="OO83" s="277"/>
      <c r="OP83" s="277"/>
      <c r="OQ83" s="277"/>
      <c r="OR83" s="277"/>
      <c r="OS83" s="277"/>
      <c r="OT83" s="277"/>
      <c r="OU83" s="277"/>
      <c r="OV83" s="277"/>
      <c r="OW83" s="277"/>
      <c r="OX83" s="277"/>
      <c r="OY83" s="277"/>
      <c r="OZ83" s="277"/>
      <c r="PA83" s="277"/>
      <c r="PB83" s="277"/>
      <c r="PC83" s="277"/>
      <c r="PD83" s="277"/>
      <c r="PE83" s="277"/>
      <c r="PF83" s="277"/>
      <c r="PG83" s="277"/>
      <c r="PH83" s="277"/>
      <c r="PI83" s="277"/>
      <c r="PJ83" s="277"/>
      <c r="PK83" s="277"/>
      <c r="PL83" s="277"/>
      <c r="PM83" s="277"/>
      <c r="PN83" s="277"/>
      <c r="PO83" s="277"/>
      <c r="PP83" s="277"/>
      <c r="PQ83" s="277"/>
      <c r="PR83" s="277"/>
      <c r="PS83" s="277"/>
      <c r="PT83" s="277"/>
      <c r="PU83" s="277"/>
      <c r="PV83" s="277"/>
      <c r="PW83" s="277"/>
      <c r="PX83" s="277"/>
      <c r="PY83" s="277"/>
      <c r="PZ83" s="277"/>
      <c r="QA83" s="277"/>
      <c r="QB83" s="277"/>
      <c r="QC83" s="277"/>
      <c r="QD83" s="277"/>
      <c r="QE83" s="277"/>
      <c r="QF83" s="277"/>
      <c r="QG83" s="277"/>
      <c r="QH83" s="277"/>
      <c r="QI83" s="277"/>
      <c r="QJ83" s="277"/>
      <c r="QK83" s="277"/>
      <c r="QL83" s="277"/>
      <c r="QM83" s="277"/>
      <c r="QN83" s="277"/>
      <c r="QO83" s="277"/>
      <c r="QP83" s="277"/>
      <c r="QQ83" s="277"/>
      <c r="QR83" s="277"/>
      <c r="QS83" s="277"/>
      <c r="QT83" s="277"/>
      <c r="QU83" s="277"/>
      <c r="QV83" s="277"/>
      <c r="QW83" s="277"/>
      <c r="QX83" s="277"/>
      <c r="QY83" s="277"/>
      <c r="QZ83" s="277"/>
      <c r="RA83" s="277"/>
      <c r="RB83" s="277"/>
      <c r="RC83" s="277"/>
      <c r="RD83" s="277"/>
      <c r="RE83" s="277"/>
      <c r="RF83" s="277"/>
      <c r="RG83" s="277"/>
      <c r="RH83" s="277"/>
      <c r="RI83" s="277"/>
      <c r="RJ83" s="277"/>
      <c r="RK83" s="277"/>
      <c r="RL83" s="277"/>
      <c r="RM83" s="277"/>
      <c r="RN83" s="277"/>
      <c r="RO83" s="277"/>
      <c r="RP83" s="277"/>
      <c r="RQ83" s="277"/>
      <c r="RR83" s="277"/>
      <c r="RS83" s="277"/>
      <c r="RT83" s="277"/>
      <c r="RU83" s="277"/>
      <c r="RV83" s="277"/>
      <c r="RW83" s="277"/>
      <c r="RX83" s="277"/>
      <c r="RY83" s="277"/>
      <c r="RZ83" s="277"/>
      <c r="SA83" s="277"/>
      <c r="SB83" s="277"/>
      <c r="SC83" s="277"/>
      <c r="SD83" s="277"/>
      <c r="SE83" s="277"/>
      <c r="SF83" s="277"/>
      <c r="SG83" s="277"/>
      <c r="SH83" s="277"/>
      <c r="SI83" s="277"/>
      <c r="SJ83" s="277"/>
      <c r="SK83" s="277"/>
      <c r="SL83" s="277"/>
      <c r="SM83" s="277"/>
      <c r="SN83" s="277"/>
      <c r="SO83" s="277"/>
      <c r="SP83" s="277"/>
      <c r="SQ83" s="277"/>
      <c r="SR83" s="277"/>
      <c r="SS83" s="277"/>
      <c r="ST83" s="277"/>
      <c r="SU83" s="277"/>
      <c r="SV83" s="277"/>
      <c r="SW83" s="277"/>
      <c r="SX83" s="277"/>
      <c r="SY83" s="277"/>
      <c r="SZ83" s="277"/>
      <c r="TA83" s="277"/>
      <c r="TB83" s="277"/>
      <c r="TC83" s="277"/>
      <c r="TD83" s="277"/>
      <c r="TE83" s="277"/>
      <c r="TF83" s="277"/>
      <c r="TG83" s="277"/>
      <c r="TH83" s="277"/>
      <c r="TI83" s="277"/>
      <c r="TJ83" s="277"/>
      <c r="TK83" s="277"/>
      <c r="TL83" s="277"/>
      <c r="TM83" s="277"/>
      <c r="TN83" s="277"/>
      <c r="TO83" s="277"/>
      <c r="TP83" s="277"/>
      <c r="TQ83" s="277"/>
      <c r="TR83" s="277"/>
      <c r="TS83" s="277"/>
      <c r="TT83" s="277"/>
      <c r="TU83" s="277"/>
      <c r="TV83" s="277"/>
      <c r="TW83" s="277"/>
      <c r="TX83" s="277"/>
      <c r="TY83" s="277"/>
      <c r="TZ83" s="277"/>
      <c r="UA83" s="277"/>
      <c r="UB83" s="277"/>
      <c r="UC83" s="277"/>
      <c r="UD83" s="277"/>
      <c r="UE83" s="277"/>
      <c r="UF83" s="277"/>
      <c r="UG83" s="277"/>
      <c r="UH83" s="277"/>
      <c r="UI83" s="277"/>
      <c r="UJ83" s="277"/>
      <c r="UK83" s="277"/>
      <c r="UL83" s="277"/>
      <c r="UM83" s="277"/>
      <c r="UN83" s="277"/>
      <c r="UO83" s="277"/>
      <c r="UP83" s="277"/>
      <c r="UQ83" s="277"/>
      <c r="UR83" s="277"/>
      <c r="US83" s="277"/>
      <c r="UT83" s="277"/>
      <c r="UU83" s="277"/>
      <c r="UV83" s="277"/>
      <c r="UW83" s="277"/>
      <c r="UX83" s="277"/>
      <c r="UY83" s="277"/>
      <c r="UZ83" s="277"/>
      <c r="VA83" s="277"/>
      <c r="VB83" s="277"/>
      <c r="VC83" s="277"/>
      <c r="VD83" s="277"/>
      <c r="VE83" s="277"/>
      <c r="VF83" s="277"/>
      <c r="VG83" s="277"/>
      <c r="VH83" s="277"/>
      <c r="VI83" s="277"/>
      <c r="VJ83" s="277"/>
      <c r="VK83" s="277"/>
      <c r="VL83" s="277"/>
      <c r="VM83" s="277"/>
      <c r="VN83" s="277"/>
      <c r="VO83" s="277"/>
      <c r="VP83" s="277"/>
      <c r="VQ83" s="277"/>
      <c r="VR83" s="277"/>
      <c r="VS83" s="277"/>
      <c r="VT83" s="277"/>
      <c r="VU83" s="277"/>
      <c r="VV83" s="277"/>
      <c r="VW83" s="277"/>
      <c r="VX83" s="277"/>
      <c r="VY83" s="277"/>
      <c r="VZ83" s="277"/>
      <c r="WA83" s="277"/>
      <c r="WB83" s="277"/>
      <c r="WC83" s="277"/>
      <c r="WD83" s="277"/>
      <c r="WE83" s="277"/>
      <c r="WF83" s="277"/>
      <c r="WG83" s="277"/>
      <c r="WH83" s="277"/>
      <c r="WI83" s="277"/>
      <c r="WJ83" s="277"/>
      <c r="WK83" s="277"/>
      <c r="WL83" s="277"/>
      <c r="WM83" s="277"/>
      <c r="WN83" s="277"/>
      <c r="WO83" s="277"/>
      <c r="WP83" s="277"/>
      <c r="WQ83" s="277"/>
      <c r="WR83" s="277"/>
      <c r="WS83" s="277"/>
      <c r="WT83" s="277"/>
      <c r="WU83" s="277"/>
      <c r="WV83" s="277"/>
      <c r="WW83" s="277"/>
      <c r="WX83" s="277"/>
      <c r="WY83" s="277"/>
      <c r="WZ83" s="277"/>
      <c r="XA83" s="277"/>
      <c r="XB83" s="277"/>
      <c r="XC83" s="277"/>
      <c r="XD83" s="277"/>
      <c r="XE83" s="277"/>
      <c r="XF83" s="277"/>
      <c r="XG83" s="277"/>
      <c r="XH83" s="277"/>
      <c r="XI83" s="277"/>
      <c r="XJ83" s="277"/>
      <c r="XK83" s="277"/>
      <c r="XL83" s="277"/>
      <c r="XM83" s="277"/>
      <c r="XN83" s="277"/>
      <c r="XO83" s="277"/>
      <c r="XP83" s="277"/>
      <c r="XQ83" s="277"/>
      <c r="XR83" s="277"/>
      <c r="XS83" s="277"/>
      <c r="XT83" s="277"/>
      <c r="XU83" s="277"/>
      <c r="XV83" s="277"/>
      <c r="XW83" s="277"/>
      <c r="XX83" s="277"/>
      <c r="XY83" s="277"/>
      <c r="XZ83" s="277"/>
      <c r="YA83" s="277"/>
      <c r="YB83" s="277"/>
      <c r="YC83" s="277"/>
      <c r="YD83" s="277"/>
      <c r="YE83" s="277"/>
      <c r="YF83" s="277"/>
      <c r="YG83" s="277"/>
      <c r="YH83" s="277"/>
      <c r="YI83" s="277"/>
      <c r="YJ83" s="277"/>
      <c r="YK83" s="277"/>
      <c r="YL83" s="277"/>
      <c r="YM83" s="277"/>
      <c r="YN83" s="277"/>
      <c r="YO83" s="277"/>
      <c r="YP83" s="277"/>
      <c r="YQ83" s="277"/>
      <c r="YR83" s="277"/>
      <c r="YS83" s="277"/>
      <c r="YT83" s="277"/>
      <c r="YU83" s="277"/>
      <c r="YV83" s="277"/>
      <c r="YW83" s="277"/>
      <c r="YX83" s="277"/>
      <c r="YY83" s="277"/>
      <c r="YZ83" s="277"/>
      <c r="ZA83" s="277"/>
      <c r="ZB83" s="277"/>
      <c r="ZC83" s="277"/>
      <c r="ZD83" s="277"/>
      <c r="ZE83" s="277"/>
      <c r="ZF83" s="277"/>
      <c r="ZG83" s="277"/>
      <c r="ZH83" s="277"/>
      <c r="ZI83" s="277"/>
      <c r="ZJ83" s="277"/>
      <c r="ZK83" s="277"/>
      <c r="ZL83" s="277"/>
      <c r="ZM83" s="277"/>
      <c r="ZN83" s="277"/>
      <c r="ZO83" s="277"/>
      <c r="ZP83" s="277"/>
      <c r="ZQ83" s="277"/>
      <c r="ZR83" s="277"/>
      <c r="ZS83" s="277"/>
      <c r="ZT83" s="277"/>
      <c r="ZU83" s="277"/>
      <c r="ZV83" s="277"/>
      <c r="ZW83" s="277"/>
      <c r="ZX83" s="277"/>
      <c r="ZY83" s="277"/>
      <c r="ZZ83" s="277"/>
      <c r="AAA83" s="277"/>
      <c r="AAB83" s="277"/>
      <c r="AAC83" s="277"/>
      <c r="AAD83" s="277"/>
      <c r="AAE83" s="277"/>
      <c r="AAF83" s="277"/>
      <c r="AAG83" s="277"/>
      <c r="AAH83" s="277"/>
      <c r="AAI83" s="277"/>
      <c r="AAJ83" s="277"/>
      <c r="AAK83" s="277"/>
      <c r="AAL83" s="277"/>
      <c r="AAM83" s="277"/>
      <c r="AAN83" s="277"/>
      <c r="AAO83" s="277"/>
      <c r="AAP83" s="277"/>
      <c r="AAQ83" s="277"/>
      <c r="AAR83" s="277"/>
      <c r="AAS83" s="277"/>
      <c r="AAT83" s="277"/>
      <c r="AAU83" s="277"/>
      <c r="AAV83" s="277"/>
      <c r="AAW83" s="277"/>
      <c r="AAX83" s="277"/>
      <c r="AAY83" s="277"/>
      <c r="AAZ83" s="277"/>
      <c r="ABA83" s="277"/>
      <c r="ABB83" s="277"/>
      <c r="ABC83" s="277"/>
      <c r="ABD83" s="277"/>
      <c r="ABE83" s="277"/>
      <c r="ABF83" s="277"/>
      <c r="ABG83" s="277"/>
      <c r="ABH83" s="277"/>
      <c r="ABI83" s="277"/>
      <c r="ABJ83" s="277"/>
      <c r="ABK83" s="277"/>
      <c r="ABL83" s="277"/>
      <c r="ABM83" s="277"/>
      <c r="ABN83" s="277"/>
      <c r="ABO83" s="277"/>
      <c r="ABP83" s="277"/>
      <c r="ABQ83" s="277"/>
      <c r="ABR83" s="277"/>
      <c r="ABS83" s="277"/>
      <c r="ABT83" s="277"/>
      <c r="ABU83" s="277"/>
      <c r="ABV83" s="277"/>
      <c r="ABW83" s="277"/>
      <c r="ABX83" s="277"/>
      <c r="ABY83" s="277"/>
      <c r="ABZ83" s="277"/>
      <c r="ACA83" s="277"/>
      <c r="ACB83" s="277"/>
      <c r="ACC83" s="277"/>
      <c r="ACD83" s="277"/>
      <c r="ACE83" s="277"/>
      <c r="ACF83" s="277"/>
      <c r="ACG83" s="277"/>
      <c r="ACH83" s="277"/>
      <c r="ACI83" s="277"/>
      <c r="ACJ83" s="277"/>
      <c r="ACK83" s="277"/>
      <c r="ACL83" s="277"/>
      <c r="ACM83" s="277"/>
      <c r="ACN83" s="277"/>
      <c r="ACO83" s="277"/>
      <c r="ACP83" s="277"/>
      <c r="ACQ83" s="277"/>
      <c r="ACR83" s="277"/>
      <c r="ACS83" s="277"/>
      <c r="ACT83" s="277"/>
      <c r="ACU83" s="277"/>
      <c r="ACV83" s="277"/>
      <c r="ACW83" s="277"/>
      <c r="ACX83" s="277"/>
      <c r="ACY83" s="277"/>
      <c r="ACZ83" s="277"/>
      <c r="ADA83" s="277"/>
      <c r="ADB83" s="277"/>
      <c r="ADC83" s="277"/>
      <c r="ADD83" s="277"/>
      <c r="ADE83" s="277"/>
      <c r="ADF83" s="277"/>
      <c r="ADG83" s="277"/>
      <c r="ADH83" s="277"/>
      <c r="ADI83" s="277"/>
      <c r="ADJ83" s="277"/>
      <c r="ADK83" s="277"/>
      <c r="ADL83" s="277"/>
      <c r="ADM83" s="277"/>
      <c r="ADN83" s="277"/>
      <c r="ADO83" s="277"/>
      <c r="ADP83" s="277"/>
      <c r="ADQ83" s="277"/>
      <c r="ADR83" s="277"/>
      <c r="ADS83" s="277"/>
      <c r="ADT83" s="277"/>
      <c r="ADU83" s="277"/>
      <c r="ADV83" s="277"/>
      <c r="ADW83" s="277"/>
      <c r="ADX83" s="277"/>
      <c r="ADY83" s="277"/>
      <c r="ADZ83" s="277"/>
      <c r="AEA83" s="277"/>
      <c r="AEB83" s="277"/>
      <c r="AEC83" s="277"/>
      <c r="AED83" s="277"/>
      <c r="AEE83" s="277"/>
      <c r="AEF83" s="277"/>
      <c r="AEG83" s="277"/>
      <c r="AEH83" s="277"/>
      <c r="AEI83" s="277"/>
      <c r="AEJ83" s="277"/>
      <c r="AEK83" s="277"/>
      <c r="AEL83" s="277"/>
      <c r="AEM83" s="277"/>
      <c r="AEN83" s="277"/>
      <c r="AEO83" s="277"/>
      <c r="AEP83" s="277"/>
      <c r="AEQ83" s="277"/>
      <c r="AER83" s="277"/>
      <c r="AES83" s="277"/>
      <c r="AET83" s="277"/>
      <c r="AEU83" s="277"/>
      <c r="AEV83" s="277"/>
      <c r="AEW83" s="277"/>
      <c r="AEX83" s="277"/>
      <c r="AEY83" s="277"/>
      <c r="AEZ83" s="277"/>
      <c r="AFA83" s="277"/>
      <c r="AFB83" s="277"/>
      <c r="AFC83" s="277"/>
      <c r="AFD83" s="277"/>
      <c r="AFE83" s="277"/>
      <c r="AFF83" s="277"/>
      <c r="AFG83" s="277"/>
      <c r="AFH83" s="277"/>
      <c r="AFI83" s="277"/>
      <c r="AFJ83" s="277"/>
      <c r="AFK83" s="277"/>
      <c r="AFL83" s="277"/>
      <c r="AFM83" s="277"/>
      <c r="AFN83" s="277"/>
      <c r="AFO83" s="277"/>
      <c r="AFP83" s="277"/>
      <c r="AFQ83" s="277"/>
      <c r="AFR83" s="277"/>
      <c r="AFS83" s="277"/>
      <c r="AFT83" s="277"/>
      <c r="AFU83" s="277"/>
      <c r="AFV83" s="277"/>
      <c r="AFW83" s="277"/>
      <c r="AFX83" s="277"/>
      <c r="AFY83" s="277"/>
      <c r="AFZ83" s="277"/>
      <c r="AGA83" s="277"/>
      <c r="AGB83" s="277"/>
      <c r="AGC83" s="277"/>
      <c r="AGD83" s="277"/>
      <c r="AGE83" s="277"/>
      <c r="AGF83" s="277"/>
      <c r="AGG83" s="277"/>
      <c r="AGH83" s="277"/>
      <c r="AGI83" s="277"/>
      <c r="AGJ83" s="277"/>
      <c r="AGK83" s="277"/>
      <c r="AGL83" s="277"/>
      <c r="AGM83" s="277"/>
      <c r="AGN83" s="277"/>
      <c r="AGO83" s="277"/>
      <c r="AGP83" s="277"/>
      <c r="AGQ83" s="277"/>
      <c r="AGR83" s="277"/>
      <c r="AGS83" s="277"/>
      <c r="AGT83" s="277"/>
      <c r="AGU83" s="277"/>
      <c r="AGV83" s="277"/>
      <c r="AGW83" s="277"/>
      <c r="AGX83" s="277"/>
      <c r="AGY83" s="277"/>
      <c r="AGZ83" s="277"/>
      <c r="AHA83" s="277"/>
      <c r="AHB83" s="277"/>
      <c r="AHC83" s="277"/>
      <c r="AHD83" s="277"/>
      <c r="AHE83" s="277"/>
      <c r="AHF83" s="277"/>
      <c r="AHG83" s="277"/>
      <c r="AHH83" s="277"/>
      <c r="AHI83" s="277"/>
      <c r="AHJ83" s="277"/>
      <c r="AHK83" s="277"/>
      <c r="AHL83" s="277"/>
      <c r="AHM83" s="277"/>
      <c r="AHN83" s="277"/>
      <c r="AHO83" s="277"/>
      <c r="AHP83" s="277"/>
      <c r="AHQ83" s="277"/>
      <c r="AHR83" s="277"/>
      <c r="AHS83" s="277"/>
      <c r="AHT83" s="277"/>
      <c r="AHU83" s="277"/>
      <c r="AHV83" s="277"/>
      <c r="AHW83" s="277"/>
      <c r="AHX83" s="277"/>
      <c r="AHY83" s="277"/>
      <c r="AHZ83" s="277"/>
      <c r="AIA83" s="277"/>
      <c r="AIB83" s="277"/>
      <c r="AIC83" s="277"/>
      <c r="AID83" s="277"/>
      <c r="AIE83" s="277"/>
      <c r="AIF83" s="277"/>
      <c r="AIG83" s="277"/>
      <c r="AIH83" s="277"/>
      <c r="AII83" s="277"/>
      <c r="AIJ83" s="277"/>
      <c r="AIK83" s="277"/>
      <c r="AIL83" s="277"/>
      <c r="AIM83" s="277"/>
      <c r="AIN83" s="277"/>
      <c r="AIO83" s="277"/>
      <c r="AIP83" s="277"/>
      <c r="AIQ83" s="277"/>
      <c r="AIR83" s="277"/>
      <c r="AIS83" s="277"/>
      <c r="AIT83" s="277"/>
      <c r="AIU83" s="277"/>
      <c r="AIV83" s="277"/>
      <c r="AIW83" s="277"/>
      <c r="AIX83" s="277"/>
      <c r="AIY83" s="277"/>
      <c r="AIZ83" s="277"/>
      <c r="AJA83" s="277"/>
      <c r="AJB83" s="277"/>
      <c r="AJC83" s="277"/>
      <c r="AJD83" s="277"/>
      <c r="AJE83" s="277"/>
      <c r="AJF83" s="277"/>
      <c r="AJG83" s="277"/>
      <c r="AJH83" s="277"/>
      <c r="AJI83" s="277"/>
      <c r="AJJ83" s="277"/>
      <c r="AJK83" s="277"/>
      <c r="AJL83" s="277"/>
      <c r="AJM83" s="277"/>
      <c r="AJN83" s="277"/>
      <c r="AJO83" s="277"/>
      <c r="AJP83" s="277"/>
      <c r="AJQ83" s="277"/>
      <c r="AJR83" s="277"/>
      <c r="AJS83" s="277"/>
      <c r="AJT83" s="277"/>
      <c r="AJU83" s="277"/>
      <c r="AJV83" s="277"/>
      <c r="AJW83" s="277"/>
      <c r="AJX83" s="277"/>
      <c r="AJY83" s="277"/>
      <c r="AJZ83" s="277"/>
      <c r="AKA83" s="277"/>
      <c r="AKB83" s="277"/>
      <c r="AKC83" s="277"/>
      <c r="AKD83" s="277"/>
      <c r="AKE83" s="277"/>
      <c r="AKF83" s="277"/>
      <c r="AKG83" s="277"/>
      <c r="AKH83" s="277"/>
      <c r="AKI83" s="277"/>
      <c r="AKJ83" s="277"/>
      <c r="AKK83" s="277"/>
      <c r="AKL83" s="277"/>
      <c r="AKM83" s="277"/>
      <c r="AKN83" s="277"/>
      <c r="AKO83" s="277"/>
      <c r="AKP83" s="277"/>
      <c r="AKQ83" s="277"/>
      <c r="AKR83" s="277"/>
      <c r="AKS83" s="277"/>
      <c r="AKT83" s="277"/>
      <c r="AKU83" s="277"/>
      <c r="AKV83" s="277"/>
      <c r="AKW83" s="277"/>
      <c r="AKX83" s="277"/>
      <c r="AKY83" s="277"/>
      <c r="AKZ83" s="277"/>
      <c r="ALA83" s="277"/>
      <c r="ALB83" s="277"/>
      <c r="ALC83" s="277"/>
      <c r="ALD83" s="277"/>
      <c r="ALE83" s="277"/>
      <c r="ALF83" s="277"/>
      <c r="ALG83" s="277"/>
      <c r="ALH83" s="277"/>
      <c r="ALI83" s="277"/>
      <c r="ALJ83" s="277"/>
      <c r="ALK83" s="277"/>
      <c r="ALL83" s="277"/>
      <c r="ALM83" s="277"/>
      <c r="ALN83" s="277"/>
      <c r="ALO83" s="277"/>
      <c r="ALP83" s="277"/>
      <c r="ALQ83" s="277"/>
      <c r="ALR83" s="277"/>
      <c r="ALS83" s="277"/>
      <c r="ALT83" s="277"/>
      <c r="ALU83" s="277"/>
      <c r="ALV83" s="277"/>
      <c r="ALW83" s="277"/>
      <c r="ALX83" s="277"/>
      <c r="ALY83" s="277"/>
      <c r="ALZ83" s="277"/>
      <c r="AMA83" s="277"/>
      <c r="AMB83" s="277"/>
      <c r="AMC83" s="277"/>
      <c r="AMD83" s="277"/>
      <c r="AME83" s="277"/>
      <c r="AMF83" s="277"/>
      <c r="AMG83" s="277"/>
      <c r="AMH83" s="277"/>
      <c r="AMI83" s="277"/>
      <c r="AMJ83" s="58"/>
    </row>
    <row r="84" spans="1:1024" s="47" customFormat="1" ht="16.5" customHeight="1">
      <c r="A84" s="57"/>
      <c r="B84" s="57"/>
      <c r="C84" s="57"/>
      <c r="D84" s="16"/>
      <c r="E84" s="1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46"/>
      <c r="DU84" s="46"/>
      <c r="DV84" s="46"/>
      <c r="DW84" s="46"/>
      <c r="DX84" s="46"/>
      <c r="DY84" s="46"/>
      <c r="DZ84" s="46"/>
      <c r="EA84" s="46"/>
      <c r="EB84" s="46"/>
      <c r="EC84" s="46"/>
      <c r="ED84" s="46"/>
      <c r="EE84" s="46"/>
      <c r="EF84" s="46"/>
      <c r="EG84" s="46"/>
      <c r="EH84" s="46"/>
      <c r="EI84" s="46"/>
      <c r="EJ84" s="46"/>
      <c r="EK84" s="46"/>
      <c r="EL84" s="46"/>
      <c r="EM84" s="46"/>
      <c r="EN84" s="46"/>
      <c r="EO84" s="46"/>
      <c r="EP84" s="46"/>
      <c r="EQ84" s="46"/>
      <c r="ER84" s="46"/>
      <c r="ES84" s="46"/>
      <c r="ET84" s="46"/>
      <c r="EU84" s="46"/>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c r="GQ84" s="46"/>
      <c r="GR84" s="46"/>
      <c r="GS84" s="46"/>
      <c r="GT84" s="46"/>
      <c r="GU84" s="46"/>
      <c r="GV84" s="46"/>
      <c r="GW84" s="46"/>
      <c r="GX84" s="46"/>
      <c r="GY84" s="46"/>
      <c r="GZ84" s="46"/>
      <c r="HA84" s="46"/>
      <c r="HB84" s="46"/>
      <c r="HC84" s="46"/>
      <c r="HD84" s="46"/>
      <c r="HE84" s="46"/>
      <c r="HF84" s="46"/>
      <c r="HG84" s="46"/>
      <c r="HH84" s="46"/>
      <c r="HI84" s="46"/>
      <c r="HJ84" s="46"/>
      <c r="HK84" s="46"/>
      <c r="HL84" s="46"/>
      <c r="HM84" s="46"/>
      <c r="HN84" s="46"/>
      <c r="HO84" s="46"/>
      <c r="HP84" s="46"/>
      <c r="HQ84" s="46"/>
      <c r="HR84" s="46"/>
      <c r="HS84" s="46"/>
      <c r="HT84" s="46"/>
      <c r="HU84" s="46"/>
      <c r="HV84" s="46"/>
      <c r="HW84" s="46"/>
      <c r="HX84" s="46"/>
      <c r="HY84" s="46"/>
      <c r="HZ84" s="46"/>
      <c r="IA84" s="46"/>
      <c r="IB84" s="46"/>
      <c r="IC84" s="46"/>
      <c r="ID84" s="46"/>
      <c r="IE84" s="46"/>
      <c r="IF84" s="46"/>
      <c r="IG84" s="46"/>
      <c r="IH84" s="46"/>
      <c r="II84" s="46"/>
      <c r="IJ84" s="46"/>
      <c r="IK84" s="46"/>
      <c r="IL84" s="46"/>
      <c r="IM84" s="46"/>
      <c r="IN84" s="46"/>
      <c r="IO84" s="46"/>
      <c r="IP84" s="46"/>
      <c r="IQ84" s="46"/>
      <c r="IR84" s="46"/>
      <c r="IS84" s="46"/>
      <c r="IT84" s="46"/>
      <c r="IU84" s="46"/>
      <c r="IV84" s="46"/>
      <c r="IW84" s="46"/>
      <c r="IX84" s="46"/>
      <c r="IY84" s="46"/>
      <c r="IZ84" s="46"/>
      <c r="JA84" s="46"/>
      <c r="JB84" s="46"/>
      <c r="JC84" s="46"/>
      <c r="JD84" s="46"/>
      <c r="JE84" s="46"/>
      <c r="JF84" s="46"/>
      <c r="JG84" s="46"/>
      <c r="JH84" s="46"/>
      <c r="JI84" s="46"/>
      <c r="JJ84" s="46"/>
      <c r="JK84" s="46"/>
      <c r="JL84" s="46"/>
      <c r="JM84" s="46"/>
      <c r="JN84" s="46"/>
      <c r="JO84" s="46"/>
      <c r="JP84" s="46"/>
      <c r="JQ84" s="46"/>
      <c r="JR84" s="46"/>
      <c r="JS84" s="46"/>
      <c r="JT84" s="46"/>
      <c r="JU84" s="46"/>
      <c r="JV84" s="46"/>
      <c r="JW84" s="46"/>
      <c r="JX84" s="46"/>
      <c r="JY84" s="46"/>
      <c r="JZ84" s="46"/>
      <c r="KA84" s="46"/>
      <c r="KB84" s="46"/>
      <c r="KC84" s="46"/>
      <c r="KD84" s="46"/>
      <c r="KE84" s="46"/>
      <c r="KF84" s="46"/>
      <c r="KG84" s="46"/>
      <c r="KH84" s="46"/>
      <c r="KI84" s="46"/>
      <c r="KJ84" s="46"/>
      <c r="KK84" s="46"/>
      <c r="KL84" s="46"/>
      <c r="KM84" s="46"/>
      <c r="KN84" s="46"/>
      <c r="KO84" s="46"/>
      <c r="KP84" s="46"/>
      <c r="KQ84" s="46"/>
      <c r="KR84" s="46"/>
      <c r="KS84" s="46"/>
      <c r="KT84" s="46"/>
      <c r="KU84" s="46"/>
      <c r="KV84" s="46"/>
      <c r="KW84" s="46"/>
      <c r="KX84" s="46"/>
      <c r="KY84" s="46"/>
      <c r="KZ84" s="46"/>
      <c r="LA84" s="46"/>
      <c r="LB84" s="46"/>
      <c r="LC84" s="46"/>
      <c r="LD84" s="46"/>
      <c r="LE84" s="46"/>
      <c r="LF84" s="46"/>
      <c r="LG84" s="46"/>
      <c r="LH84" s="46"/>
      <c r="LI84" s="46"/>
      <c r="LJ84" s="46"/>
      <c r="LK84" s="46"/>
      <c r="LL84" s="46"/>
      <c r="LM84" s="46"/>
      <c r="LN84" s="46"/>
      <c r="LO84" s="46"/>
      <c r="LP84" s="46"/>
      <c r="LQ84" s="46"/>
      <c r="LR84" s="46"/>
      <c r="LS84" s="46"/>
      <c r="LT84" s="46"/>
      <c r="LU84" s="46"/>
      <c r="LV84" s="46"/>
      <c r="LW84" s="46"/>
      <c r="LX84" s="46"/>
      <c r="LY84" s="46"/>
      <c r="LZ84" s="46"/>
      <c r="MA84" s="46"/>
      <c r="MB84" s="46"/>
      <c r="MC84" s="46"/>
      <c r="MD84" s="46"/>
      <c r="ME84" s="46"/>
      <c r="MF84" s="46"/>
      <c r="MG84" s="46"/>
      <c r="MH84" s="46"/>
      <c r="MI84" s="46"/>
      <c r="MJ84" s="46"/>
      <c r="MK84" s="46"/>
      <c r="ML84" s="46"/>
      <c r="MM84" s="46"/>
      <c r="MN84" s="46"/>
      <c r="MO84" s="46"/>
      <c r="MP84" s="46"/>
      <c r="MQ84" s="46"/>
      <c r="MR84" s="46"/>
      <c r="MS84" s="46"/>
      <c r="MT84" s="46"/>
      <c r="MU84" s="46"/>
      <c r="MV84" s="46"/>
      <c r="MW84" s="46"/>
      <c r="MX84" s="46"/>
      <c r="MY84" s="46"/>
      <c r="MZ84" s="46"/>
      <c r="NA84" s="46"/>
      <c r="NB84" s="46"/>
      <c r="NC84" s="46"/>
      <c r="ND84" s="46"/>
      <c r="NE84" s="46"/>
      <c r="NF84" s="46"/>
      <c r="NG84" s="46"/>
      <c r="NH84" s="46"/>
      <c r="NI84" s="46"/>
      <c r="NJ84" s="46"/>
      <c r="NK84" s="46"/>
      <c r="NL84" s="46"/>
      <c r="NM84" s="46"/>
      <c r="NN84" s="46"/>
      <c r="NO84" s="46"/>
      <c r="NP84" s="46"/>
      <c r="NQ84" s="46"/>
      <c r="NR84" s="46"/>
      <c r="NS84" s="46"/>
      <c r="NT84" s="46"/>
      <c r="NU84" s="46"/>
      <c r="NV84" s="46"/>
      <c r="NW84" s="46"/>
      <c r="NX84" s="46"/>
      <c r="NY84" s="46"/>
      <c r="NZ84" s="46"/>
      <c r="OA84" s="46"/>
      <c r="OB84" s="46"/>
      <c r="OC84" s="46"/>
      <c r="OD84" s="46"/>
      <c r="OE84" s="46"/>
      <c r="OF84" s="46"/>
      <c r="OG84" s="46"/>
      <c r="OH84" s="46"/>
      <c r="OI84" s="46"/>
      <c r="OJ84" s="46"/>
      <c r="OK84" s="46"/>
      <c r="OL84" s="46"/>
      <c r="OM84" s="46"/>
      <c r="ON84" s="46"/>
      <c r="OO84" s="46"/>
      <c r="OP84" s="46"/>
      <c r="OQ84" s="46"/>
      <c r="OR84" s="46"/>
      <c r="OS84" s="46"/>
      <c r="OT84" s="46"/>
      <c r="OU84" s="46"/>
      <c r="OV84" s="46"/>
      <c r="OW84" s="46"/>
      <c r="OX84" s="46"/>
      <c r="OY84" s="46"/>
      <c r="OZ84" s="46"/>
      <c r="PA84" s="46"/>
      <c r="PB84" s="46"/>
      <c r="PC84" s="46"/>
      <c r="PD84" s="46"/>
      <c r="PE84" s="46"/>
      <c r="PF84" s="46"/>
      <c r="PG84" s="46"/>
      <c r="PH84" s="46"/>
      <c r="PI84" s="46"/>
      <c r="PJ84" s="46"/>
      <c r="PK84" s="46"/>
      <c r="PL84" s="46"/>
      <c r="PM84" s="46"/>
      <c r="PN84" s="46"/>
      <c r="PO84" s="46"/>
      <c r="PP84" s="46"/>
      <c r="PQ84" s="46"/>
      <c r="PR84" s="46"/>
      <c r="PS84" s="46"/>
      <c r="PT84" s="46"/>
      <c r="PU84" s="46"/>
      <c r="PV84" s="46"/>
      <c r="PW84" s="46"/>
      <c r="PX84" s="46"/>
      <c r="PY84" s="46"/>
      <c r="PZ84" s="46"/>
      <c r="QA84" s="46"/>
      <c r="QB84" s="46"/>
      <c r="QC84" s="46"/>
      <c r="QD84" s="46"/>
      <c r="QE84" s="46"/>
      <c r="QF84" s="46"/>
      <c r="QG84" s="46"/>
      <c r="QH84" s="46"/>
      <c r="QI84" s="46"/>
      <c r="QJ84" s="46"/>
      <c r="QK84" s="46"/>
      <c r="QL84" s="46"/>
      <c r="QM84" s="46"/>
      <c r="QN84" s="46"/>
      <c r="QO84" s="46"/>
      <c r="QP84" s="46"/>
      <c r="QQ84" s="46"/>
      <c r="QR84" s="46"/>
      <c r="QS84" s="46"/>
      <c r="QT84" s="46"/>
      <c r="QU84" s="46"/>
      <c r="QV84" s="46"/>
      <c r="QW84" s="46"/>
      <c r="QX84" s="46"/>
      <c r="QY84" s="46"/>
      <c r="QZ84" s="46"/>
      <c r="RA84" s="46"/>
      <c r="RB84" s="46"/>
      <c r="RC84" s="46"/>
      <c r="RD84" s="46"/>
      <c r="RE84" s="46"/>
      <c r="RF84" s="46"/>
      <c r="RG84" s="46"/>
      <c r="RH84" s="46"/>
      <c r="RI84" s="46"/>
      <c r="RJ84" s="46"/>
      <c r="RK84" s="46"/>
      <c r="RL84" s="46"/>
      <c r="RM84" s="46"/>
      <c r="RN84" s="46"/>
      <c r="RO84" s="46"/>
      <c r="RP84" s="46"/>
      <c r="RQ84" s="46"/>
      <c r="RR84" s="46"/>
      <c r="RS84" s="46"/>
      <c r="RT84" s="46"/>
      <c r="RU84" s="46"/>
      <c r="RV84" s="46"/>
      <c r="RW84" s="46"/>
      <c r="RX84" s="46"/>
      <c r="RY84" s="46"/>
      <c r="RZ84" s="46"/>
      <c r="SA84" s="46"/>
      <c r="SB84" s="46"/>
      <c r="SC84" s="46"/>
      <c r="SD84" s="46"/>
      <c r="SE84" s="46"/>
      <c r="SF84" s="46"/>
      <c r="SG84" s="46"/>
      <c r="SH84" s="46"/>
      <c r="SI84" s="46"/>
      <c r="SJ84" s="46"/>
      <c r="SK84" s="46"/>
      <c r="SL84" s="46"/>
      <c r="SM84" s="46"/>
      <c r="SN84" s="46"/>
      <c r="SO84" s="46"/>
      <c r="SP84" s="46"/>
      <c r="SQ84" s="46"/>
      <c r="SR84" s="46"/>
      <c r="SS84" s="46"/>
      <c r="ST84" s="46"/>
      <c r="SU84" s="46"/>
      <c r="SV84" s="46"/>
      <c r="SW84" s="46"/>
      <c r="SX84" s="46"/>
      <c r="SY84" s="46"/>
      <c r="SZ84" s="46"/>
      <c r="TA84" s="46"/>
      <c r="TB84" s="46"/>
      <c r="TC84" s="46"/>
      <c r="TD84" s="46"/>
      <c r="TE84" s="46"/>
      <c r="TF84" s="46"/>
      <c r="TG84" s="46"/>
      <c r="TH84" s="46"/>
      <c r="TI84" s="46"/>
      <c r="TJ84" s="46"/>
      <c r="TK84" s="46"/>
      <c r="TL84" s="46"/>
      <c r="TM84" s="46"/>
      <c r="TN84" s="46"/>
      <c r="TO84" s="46"/>
      <c r="TP84" s="46"/>
      <c r="TQ84" s="46"/>
      <c r="TR84" s="46"/>
      <c r="TS84" s="46"/>
      <c r="TT84" s="46"/>
      <c r="TU84" s="46"/>
      <c r="TV84" s="46"/>
      <c r="TW84" s="46"/>
      <c r="TX84" s="46"/>
      <c r="TY84" s="46"/>
      <c r="TZ84" s="46"/>
      <c r="UA84" s="46"/>
      <c r="UB84" s="46"/>
      <c r="UC84" s="46"/>
      <c r="UD84" s="46"/>
      <c r="UE84" s="46"/>
      <c r="UF84" s="46"/>
      <c r="UG84" s="46"/>
      <c r="UH84" s="46"/>
      <c r="UI84" s="46"/>
      <c r="UJ84" s="46"/>
      <c r="UK84" s="46"/>
      <c r="UL84" s="46"/>
      <c r="UM84" s="46"/>
      <c r="UN84" s="46"/>
      <c r="UO84" s="46"/>
      <c r="UP84" s="46"/>
      <c r="UQ84" s="46"/>
      <c r="UR84" s="46"/>
      <c r="US84" s="46"/>
      <c r="UT84" s="46"/>
      <c r="UU84" s="46"/>
      <c r="UV84" s="46"/>
      <c r="UW84" s="46"/>
      <c r="UX84" s="46"/>
      <c r="UY84" s="46"/>
      <c r="UZ84" s="46"/>
      <c r="VA84" s="46"/>
      <c r="VB84" s="46"/>
      <c r="VC84" s="46"/>
      <c r="VD84" s="46"/>
      <c r="VE84" s="46"/>
      <c r="VF84" s="46"/>
      <c r="VG84" s="46"/>
      <c r="VH84" s="46"/>
      <c r="VI84" s="46"/>
      <c r="VJ84" s="46"/>
      <c r="VK84" s="46"/>
      <c r="VL84" s="46"/>
      <c r="VM84" s="46"/>
      <c r="VN84" s="46"/>
      <c r="VO84" s="46"/>
      <c r="VP84" s="46"/>
      <c r="VQ84" s="46"/>
      <c r="VR84" s="46"/>
      <c r="VS84" s="46"/>
      <c r="VT84" s="46"/>
      <c r="VU84" s="46"/>
      <c r="VV84" s="46"/>
      <c r="VW84" s="46"/>
      <c r="VX84" s="46"/>
      <c r="VY84" s="46"/>
      <c r="VZ84" s="46"/>
      <c r="WA84" s="46"/>
      <c r="WB84" s="46"/>
      <c r="WC84" s="46"/>
      <c r="WD84" s="46"/>
      <c r="WE84" s="46"/>
      <c r="WF84" s="46"/>
      <c r="WG84" s="46"/>
      <c r="WH84" s="46"/>
      <c r="WI84" s="46"/>
      <c r="WJ84" s="46"/>
      <c r="WK84" s="46"/>
      <c r="WL84" s="46"/>
      <c r="WM84" s="46"/>
      <c r="WN84" s="46"/>
      <c r="WO84" s="46"/>
      <c r="WP84" s="46"/>
      <c r="WQ84" s="46"/>
      <c r="WR84" s="46"/>
      <c r="WS84" s="46"/>
      <c r="WT84" s="46"/>
      <c r="WU84" s="46"/>
      <c r="WV84" s="46"/>
      <c r="WW84" s="46"/>
      <c r="WX84" s="46"/>
      <c r="WY84" s="46"/>
      <c r="WZ84" s="46"/>
      <c r="XA84" s="46"/>
      <c r="XB84" s="46"/>
      <c r="XC84" s="46"/>
      <c r="XD84" s="46"/>
      <c r="XE84" s="46"/>
      <c r="XF84" s="46"/>
      <c r="XG84" s="46"/>
      <c r="XH84" s="46"/>
      <c r="XI84" s="46"/>
      <c r="XJ84" s="46"/>
      <c r="XK84" s="46"/>
      <c r="XL84" s="46"/>
      <c r="XM84" s="46"/>
      <c r="XN84" s="46"/>
      <c r="XO84" s="46"/>
      <c r="XP84" s="46"/>
      <c r="XQ84" s="46"/>
      <c r="XR84" s="46"/>
      <c r="XS84" s="46"/>
      <c r="XT84" s="46"/>
      <c r="XU84" s="46"/>
      <c r="XV84" s="46"/>
      <c r="XW84" s="46"/>
      <c r="XX84" s="46"/>
      <c r="XY84" s="46"/>
      <c r="XZ84" s="46"/>
      <c r="YA84" s="46"/>
      <c r="YB84" s="46"/>
      <c r="YC84" s="46"/>
      <c r="YD84" s="46"/>
      <c r="YE84" s="46"/>
      <c r="YF84" s="46"/>
      <c r="YG84" s="46"/>
      <c r="YH84" s="46"/>
      <c r="YI84" s="46"/>
      <c r="YJ84" s="46"/>
      <c r="YK84" s="46"/>
      <c r="YL84" s="46"/>
      <c r="YM84" s="46"/>
      <c r="YN84" s="46"/>
      <c r="YO84" s="46"/>
      <c r="YP84" s="46"/>
      <c r="YQ84" s="46"/>
      <c r="YR84" s="46"/>
      <c r="YS84" s="46"/>
      <c r="YT84" s="46"/>
      <c r="YU84" s="46"/>
      <c r="YV84" s="46"/>
      <c r="YW84" s="46"/>
      <c r="YX84" s="46"/>
      <c r="YY84" s="46"/>
      <c r="YZ84" s="46"/>
      <c r="ZA84" s="46"/>
      <c r="ZB84" s="46"/>
      <c r="ZC84" s="46"/>
      <c r="ZD84" s="46"/>
      <c r="ZE84" s="46"/>
      <c r="ZF84" s="46"/>
      <c r="ZG84" s="46"/>
      <c r="ZH84" s="46"/>
      <c r="ZI84" s="46"/>
      <c r="ZJ84" s="46"/>
      <c r="ZK84" s="46"/>
      <c r="ZL84" s="46"/>
      <c r="ZM84" s="46"/>
      <c r="ZN84" s="46"/>
      <c r="ZO84" s="46"/>
      <c r="ZP84" s="46"/>
      <c r="ZQ84" s="46"/>
      <c r="ZR84" s="46"/>
      <c r="ZS84" s="46"/>
      <c r="ZT84" s="46"/>
      <c r="ZU84" s="46"/>
      <c r="ZV84" s="46"/>
      <c r="ZW84" s="46"/>
      <c r="ZX84" s="46"/>
      <c r="ZY84" s="46"/>
      <c r="ZZ84" s="46"/>
      <c r="AAA84" s="46"/>
      <c r="AAB84" s="46"/>
      <c r="AAC84" s="46"/>
      <c r="AAD84" s="46"/>
      <c r="AAE84" s="46"/>
      <c r="AAF84" s="46"/>
      <c r="AAG84" s="46"/>
      <c r="AAH84" s="46"/>
      <c r="AAI84" s="46"/>
      <c r="AAJ84" s="46"/>
      <c r="AAK84" s="46"/>
      <c r="AAL84" s="46"/>
      <c r="AAM84" s="46"/>
      <c r="AAN84" s="46"/>
      <c r="AAO84" s="46"/>
      <c r="AAP84" s="46"/>
      <c r="AAQ84" s="46"/>
      <c r="AAR84" s="46"/>
      <c r="AAS84" s="46"/>
      <c r="AAT84" s="46"/>
      <c r="AAU84" s="46"/>
      <c r="AAV84" s="46"/>
      <c r="AAW84" s="46"/>
      <c r="AAX84" s="46"/>
      <c r="AAY84" s="46"/>
      <c r="AAZ84" s="46"/>
      <c r="ABA84" s="46"/>
      <c r="ABB84" s="46"/>
      <c r="ABC84" s="46"/>
      <c r="ABD84" s="46"/>
      <c r="ABE84" s="46"/>
      <c r="ABF84" s="46"/>
      <c r="ABG84" s="46"/>
      <c r="ABH84" s="46"/>
      <c r="ABI84" s="46"/>
      <c r="ABJ84" s="46"/>
      <c r="ABK84" s="46"/>
      <c r="ABL84" s="46"/>
      <c r="ABM84" s="46"/>
      <c r="ABN84" s="46"/>
      <c r="ABO84" s="46"/>
      <c r="ABP84" s="46"/>
      <c r="ABQ84" s="46"/>
      <c r="ABR84" s="46"/>
      <c r="ABS84" s="46"/>
      <c r="ABT84" s="46"/>
      <c r="ABU84" s="46"/>
      <c r="ABV84" s="46"/>
      <c r="ABW84" s="46"/>
      <c r="ABX84" s="46"/>
      <c r="ABY84" s="46"/>
      <c r="ABZ84" s="46"/>
      <c r="ACA84" s="46"/>
      <c r="ACB84" s="46"/>
      <c r="ACC84" s="46"/>
      <c r="ACD84" s="46"/>
      <c r="ACE84" s="46"/>
      <c r="ACF84" s="46"/>
      <c r="ACG84" s="46"/>
      <c r="ACH84" s="46"/>
      <c r="ACI84" s="46"/>
      <c r="ACJ84" s="46"/>
      <c r="ACK84" s="46"/>
      <c r="ACL84" s="46"/>
      <c r="ACM84" s="46"/>
      <c r="ACN84" s="46"/>
      <c r="ACO84" s="46"/>
      <c r="ACP84" s="46"/>
      <c r="ACQ84" s="46"/>
      <c r="ACR84" s="46"/>
      <c r="ACS84" s="46"/>
      <c r="ACT84" s="46"/>
      <c r="ACU84" s="46"/>
      <c r="ACV84" s="46"/>
      <c r="ACW84" s="46"/>
      <c r="ACX84" s="46"/>
      <c r="ACY84" s="46"/>
      <c r="ACZ84" s="46"/>
      <c r="ADA84" s="46"/>
      <c r="ADB84" s="46"/>
      <c r="ADC84" s="46"/>
      <c r="ADD84" s="46"/>
      <c r="ADE84" s="46"/>
      <c r="ADF84" s="46"/>
      <c r="ADG84" s="46"/>
      <c r="ADH84" s="46"/>
      <c r="ADI84" s="46"/>
      <c r="ADJ84" s="46"/>
      <c r="ADK84" s="46"/>
      <c r="ADL84" s="46"/>
      <c r="ADM84" s="46"/>
      <c r="ADN84" s="46"/>
      <c r="ADO84" s="46"/>
      <c r="ADP84" s="46"/>
      <c r="ADQ84" s="46"/>
      <c r="ADR84" s="46"/>
      <c r="ADS84" s="46"/>
      <c r="ADT84" s="46"/>
      <c r="ADU84" s="46"/>
      <c r="ADV84" s="46"/>
      <c r="ADW84" s="46"/>
      <c r="ADX84" s="46"/>
      <c r="ADY84" s="46"/>
      <c r="ADZ84" s="46"/>
      <c r="AEA84" s="46"/>
      <c r="AEB84" s="46"/>
      <c r="AEC84" s="46"/>
      <c r="AED84" s="46"/>
      <c r="AEE84" s="46"/>
      <c r="AEF84" s="46"/>
      <c r="AEG84" s="46"/>
      <c r="AEH84" s="46"/>
      <c r="AEI84" s="46"/>
      <c r="AEJ84" s="46"/>
      <c r="AEK84" s="46"/>
      <c r="AEL84" s="46"/>
      <c r="AEM84" s="46"/>
      <c r="AEN84" s="46"/>
      <c r="AEO84" s="46"/>
      <c r="AEP84" s="46"/>
      <c r="AEQ84" s="46"/>
      <c r="AER84" s="46"/>
      <c r="AES84" s="46"/>
      <c r="AET84" s="46"/>
      <c r="AEU84" s="46"/>
      <c r="AEV84" s="46"/>
      <c r="AEW84" s="46"/>
      <c r="AEX84" s="46"/>
      <c r="AEY84" s="46"/>
      <c r="AEZ84" s="46"/>
      <c r="AFA84" s="46"/>
      <c r="AFB84" s="46"/>
      <c r="AFC84" s="46"/>
      <c r="AFD84" s="46"/>
      <c r="AFE84" s="46"/>
      <c r="AFF84" s="46"/>
      <c r="AFG84" s="46"/>
      <c r="AFH84" s="46"/>
      <c r="AFI84" s="46"/>
      <c r="AFJ84" s="46"/>
      <c r="AFK84" s="46"/>
      <c r="AFL84" s="46"/>
      <c r="AFM84" s="46"/>
      <c r="AFN84" s="46"/>
      <c r="AFO84" s="46"/>
      <c r="AFP84" s="46"/>
      <c r="AFQ84" s="46"/>
      <c r="AFR84" s="46"/>
      <c r="AFS84" s="46"/>
      <c r="AFT84" s="46"/>
      <c r="AFU84" s="46"/>
      <c r="AFV84" s="46"/>
      <c r="AFW84" s="46"/>
      <c r="AFX84" s="46"/>
      <c r="AFY84" s="46"/>
      <c r="AFZ84" s="46"/>
      <c r="AGA84" s="46"/>
      <c r="AGB84" s="46"/>
      <c r="AGC84" s="46"/>
      <c r="AGD84" s="46"/>
      <c r="AGE84" s="46"/>
      <c r="AGF84" s="46"/>
      <c r="AGG84" s="46"/>
      <c r="AGH84" s="46"/>
      <c r="AGI84" s="46"/>
      <c r="AGJ84" s="46"/>
      <c r="AGK84" s="46"/>
      <c r="AGL84" s="46"/>
      <c r="AGM84" s="46"/>
      <c r="AGN84" s="46"/>
      <c r="AGO84" s="46"/>
      <c r="AGP84" s="46"/>
      <c r="AGQ84" s="46"/>
      <c r="AGR84" s="46"/>
      <c r="AGS84" s="46"/>
      <c r="AGT84" s="46"/>
      <c r="AGU84" s="46"/>
      <c r="AGV84" s="46"/>
      <c r="AGW84" s="46"/>
      <c r="AGX84" s="46"/>
      <c r="AGY84" s="46"/>
      <c r="AGZ84" s="46"/>
      <c r="AHA84" s="46"/>
      <c r="AHB84" s="46"/>
      <c r="AHC84" s="46"/>
      <c r="AHD84" s="46"/>
      <c r="AHE84" s="46"/>
      <c r="AHF84" s="46"/>
      <c r="AHG84" s="46"/>
      <c r="AHH84" s="46"/>
      <c r="AHI84" s="46"/>
      <c r="AHJ84" s="46"/>
      <c r="AHK84" s="46"/>
      <c r="AHL84" s="46"/>
      <c r="AHM84" s="46"/>
      <c r="AHN84" s="46"/>
      <c r="AHO84" s="46"/>
      <c r="AHP84" s="46"/>
      <c r="AHQ84" s="46"/>
      <c r="AHR84" s="46"/>
      <c r="AHS84" s="46"/>
      <c r="AHT84" s="46"/>
      <c r="AHU84" s="46"/>
      <c r="AHV84" s="46"/>
      <c r="AHW84" s="46"/>
      <c r="AHX84" s="46"/>
      <c r="AHY84" s="46"/>
      <c r="AHZ84" s="46"/>
      <c r="AIA84" s="46"/>
      <c r="AIB84" s="46"/>
      <c r="AIC84" s="46"/>
      <c r="AID84" s="46"/>
      <c r="AIE84" s="46"/>
      <c r="AIF84" s="46"/>
      <c r="AIG84" s="46"/>
      <c r="AIH84" s="46"/>
      <c r="AII84" s="46"/>
      <c r="AIJ84" s="46"/>
      <c r="AIK84" s="46"/>
      <c r="AIL84" s="46"/>
      <c r="AIM84" s="46"/>
      <c r="AIN84" s="46"/>
      <c r="AIO84" s="46"/>
      <c r="AIP84" s="46"/>
      <c r="AIQ84" s="46"/>
      <c r="AIR84" s="46"/>
      <c r="AIS84" s="46"/>
      <c r="AIT84" s="46"/>
      <c r="AIU84" s="46"/>
      <c r="AIV84" s="46"/>
      <c r="AIW84" s="46"/>
      <c r="AIX84" s="46"/>
      <c r="AIY84" s="46"/>
      <c r="AIZ84" s="46"/>
      <c r="AJA84" s="46"/>
      <c r="AJB84" s="46"/>
      <c r="AJC84" s="46"/>
      <c r="AJD84" s="46"/>
      <c r="AJE84" s="46"/>
      <c r="AJF84" s="46"/>
      <c r="AJG84" s="46"/>
      <c r="AJH84" s="46"/>
      <c r="AJI84" s="46"/>
      <c r="AJJ84" s="46"/>
      <c r="AJK84" s="46"/>
      <c r="AJL84" s="46"/>
      <c r="AJM84" s="46"/>
      <c r="AJN84" s="46"/>
      <c r="AJO84" s="46"/>
      <c r="AJP84" s="46"/>
      <c r="AJQ84" s="46"/>
      <c r="AJR84" s="46"/>
      <c r="AJS84" s="46"/>
      <c r="AJT84" s="46"/>
      <c r="AJU84" s="46"/>
      <c r="AJV84" s="46"/>
      <c r="AJW84" s="46"/>
      <c r="AJX84" s="46"/>
      <c r="AJY84" s="46"/>
      <c r="AJZ84" s="46"/>
      <c r="AKA84" s="46"/>
      <c r="AKB84" s="46"/>
      <c r="AKC84" s="46"/>
      <c r="AKD84" s="46"/>
      <c r="AKE84" s="46"/>
      <c r="AKF84" s="46"/>
      <c r="AKG84" s="46"/>
      <c r="AKH84" s="46"/>
      <c r="AKI84" s="46"/>
      <c r="AKJ84" s="46"/>
      <c r="AKK84" s="46"/>
      <c r="AKL84" s="46"/>
      <c r="AKM84" s="46"/>
      <c r="AKN84" s="46"/>
      <c r="AKO84" s="46"/>
      <c r="AKP84" s="46"/>
      <c r="AKQ84" s="46"/>
      <c r="AKR84" s="46"/>
      <c r="AKS84" s="46"/>
      <c r="AKT84" s="46"/>
      <c r="AKU84" s="46"/>
      <c r="AKV84" s="46"/>
      <c r="AKW84" s="46"/>
      <c r="AKX84" s="46"/>
      <c r="AKY84" s="46"/>
      <c r="AKZ84" s="46"/>
      <c r="ALA84" s="46"/>
      <c r="ALB84" s="46"/>
      <c r="ALC84" s="46"/>
      <c r="ALD84" s="46"/>
      <c r="ALE84" s="46"/>
      <c r="ALF84" s="46"/>
      <c r="ALG84" s="46"/>
      <c r="ALH84" s="46"/>
      <c r="ALI84" s="46"/>
      <c r="ALJ84" s="46"/>
      <c r="ALK84" s="46"/>
      <c r="ALL84" s="46"/>
      <c r="ALM84" s="46"/>
      <c r="ALN84" s="46"/>
      <c r="ALO84" s="46"/>
      <c r="ALP84" s="46"/>
      <c r="ALQ84" s="46"/>
      <c r="ALR84" s="46"/>
      <c r="ALS84" s="46"/>
      <c r="ALT84" s="46"/>
      <c r="ALU84" s="46"/>
      <c r="ALV84" s="46"/>
      <c r="ALW84" s="46"/>
      <c r="ALX84" s="46"/>
      <c r="ALY84" s="46"/>
      <c r="ALZ84" s="46"/>
      <c r="AMA84" s="46"/>
      <c r="AMB84" s="46"/>
      <c r="AMC84" s="46"/>
      <c r="AMD84" s="46"/>
      <c r="AME84" s="46"/>
      <c r="AMF84" s="46"/>
      <c r="AMG84" s="46"/>
      <c r="AMH84" s="46"/>
      <c r="AMI84" s="46"/>
      <c r="AMJ84" s="46"/>
    </row>
    <row r="85" spans="1:1024" ht="14.25" customHeight="1">
      <c r="A85" s="76" t="s">
        <v>81</v>
      </c>
      <c r="B85" s="57"/>
      <c r="C85" s="57"/>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c r="DM85" s="46"/>
      <c r="DN85" s="46"/>
      <c r="DO85" s="46"/>
      <c r="DP85" s="46"/>
      <c r="DQ85" s="46"/>
      <c r="DR85" s="46"/>
      <c r="DS85" s="46"/>
      <c r="DT85" s="46"/>
      <c r="DU85" s="46"/>
      <c r="DV85" s="46"/>
      <c r="DW85" s="46"/>
      <c r="DX85" s="46"/>
      <c r="DY85" s="46"/>
      <c r="DZ85" s="46"/>
      <c r="EA85" s="46"/>
      <c r="EB85" s="46"/>
      <c r="EC85" s="46"/>
      <c r="ED85" s="46"/>
      <c r="EE85" s="46"/>
      <c r="EF85" s="46"/>
      <c r="EG85" s="46"/>
      <c r="EH85" s="46"/>
      <c r="EI85" s="46"/>
      <c r="EJ85" s="46"/>
      <c r="EK85" s="46"/>
      <c r="EL85" s="46"/>
      <c r="EM85" s="46"/>
      <c r="EN85" s="46"/>
      <c r="EO85" s="46"/>
      <c r="EP85" s="46"/>
      <c r="EQ85" s="46"/>
      <c r="ER85" s="46"/>
      <c r="ES85" s="46"/>
      <c r="ET85" s="46"/>
      <c r="EU85" s="46"/>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c r="GQ85" s="46"/>
      <c r="GR85" s="46"/>
      <c r="GS85" s="46"/>
      <c r="GT85" s="46"/>
      <c r="GU85" s="46"/>
      <c r="GV85" s="46"/>
      <c r="GW85" s="46"/>
      <c r="GX85" s="46"/>
      <c r="GY85" s="46"/>
      <c r="GZ85" s="46"/>
      <c r="HA85" s="46"/>
      <c r="HB85" s="46"/>
      <c r="HC85" s="46"/>
      <c r="HD85" s="46"/>
      <c r="HE85" s="46"/>
      <c r="HF85" s="46"/>
      <c r="HG85" s="46"/>
      <c r="HH85" s="46"/>
      <c r="HI85" s="46"/>
      <c r="HJ85" s="46"/>
      <c r="HK85" s="46"/>
      <c r="HL85" s="46"/>
      <c r="HM85" s="46"/>
      <c r="HN85" s="46"/>
      <c r="HO85" s="46"/>
      <c r="HP85" s="46"/>
      <c r="HQ85" s="46"/>
      <c r="HR85" s="46"/>
      <c r="HS85" s="46"/>
      <c r="HT85" s="46"/>
      <c r="HU85" s="46"/>
      <c r="HV85" s="46"/>
      <c r="HW85" s="46"/>
      <c r="HX85" s="46"/>
      <c r="HY85" s="46"/>
      <c r="HZ85" s="46"/>
      <c r="IA85" s="46"/>
      <c r="IB85" s="46"/>
      <c r="IC85" s="46"/>
      <c r="ID85" s="46"/>
      <c r="IE85" s="46"/>
      <c r="IF85" s="46"/>
      <c r="IG85" s="46"/>
      <c r="IH85" s="46"/>
      <c r="II85" s="46"/>
      <c r="IJ85" s="46"/>
      <c r="IK85" s="46"/>
      <c r="IL85" s="46"/>
      <c r="IM85" s="46"/>
      <c r="IN85" s="46"/>
      <c r="IO85" s="46"/>
      <c r="IP85" s="46"/>
      <c r="IQ85" s="46"/>
      <c r="IR85" s="46"/>
      <c r="IS85" s="46"/>
      <c r="IT85" s="46"/>
      <c r="IU85" s="46"/>
      <c r="IV85" s="46"/>
      <c r="IW85" s="46"/>
      <c r="IX85" s="46"/>
      <c r="IY85" s="46"/>
      <c r="IZ85" s="46"/>
      <c r="JA85" s="46"/>
      <c r="JB85" s="46"/>
      <c r="JC85" s="46"/>
      <c r="JD85" s="46"/>
      <c r="JE85" s="46"/>
      <c r="JF85" s="46"/>
      <c r="JG85" s="46"/>
      <c r="JH85" s="46"/>
      <c r="JI85" s="46"/>
      <c r="JJ85" s="46"/>
      <c r="JK85" s="46"/>
      <c r="JL85" s="46"/>
      <c r="JM85" s="46"/>
      <c r="JN85" s="46"/>
      <c r="JO85" s="46"/>
      <c r="JP85" s="46"/>
      <c r="JQ85" s="46"/>
      <c r="JR85" s="46"/>
      <c r="JS85" s="46"/>
      <c r="JT85" s="46"/>
      <c r="JU85" s="46"/>
      <c r="JV85" s="46"/>
      <c r="JW85" s="46"/>
      <c r="JX85" s="46"/>
      <c r="JY85" s="46"/>
      <c r="JZ85" s="46"/>
      <c r="KA85" s="46"/>
      <c r="KB85" s="46"/>
      <c r="KC85" s="46"/>
      <c r="KD85" s="46"/>
      <c r="KE85" s="46"/>
      <c r="KF85" s="46"/>
      <c r="KG85" s="46"/>
      <c r="KH85" s="46"/>
      <c r="KI85" s="46"/>
      <c r="KJ85" s="46"/>
      <c r="KK85" s="46"/>
      <c r="KL85" s="46"/>
      <c r="KM85" s="46"/>
      <c r="KN85" s="46"/>
      <c r="KO85" s="46"/>
      <c r="KP85" s="46"/>
      <c r="KQ85" s="46"/>
      <c r="KR85" s="46"/>
      <c r="KS85" s="46"/>
      <c r="KT85" s="46"/>
      <c r="KU85" s="46"/>
      <c r="KV85" s="46"/>
      <c r="KW85" s="46"/>
      <c r="KX85" s="46"/>
      <c r="KY85" s="46"/>
      <c r="KZ85" s="46"/>
      <c r="LA85" s="46"/>
      <c r="LB85" s="46"/>
      <c r="LC85" s="46"/>
      <c r="LD85" s="46"/>
      <c r="LE85" s="46"/>
      <c r="LF85" s="46"/>
      <c r="LG85" s="46"/>
      <c r="LH85" s="46"/>
      <c r="LI85" s="46"/>
      <c r="LJ85" s="46"/>
      <c r="LK85" s="46"/>
      <c r="LL85" s="46"/>
      <c r="LM85" s="46"/>
      <c r="LN85" s="46"/>
      <c r="LO85" s="46"/>
      <c r="LP85" s="46"/>
      <c r="LQ85" s="46"/>
      <c r="LR85" s="46"/>
      <c r="LS85" s="46"/>
      <c r="LT85" s="46"/>
      <c r="LU85" s="46"/>
      <c r="LV85" s="46"/>
      <c r="LW85" s="46"/>
      <c r="LX85" s="46"/>
      <c r="LY85" s="46"/>
      <c r="LZ85" s="46"/>
      <c r="MA85" s="46"/>
      <c r="MB85" s="46"/>
      <c r="MC85" s="46"/>
      <c r="MD85" s="46"/>
      <c r="ME85" s="46"/>
      <c r="MF85" s="46"/>
      <c r="MG85" s="46"/>
      <c r="MH85" s="46"/>
      <c r="MI85" s="46"/>
      <c r="MJ85" s="46"/>
      <c r="MK85" s="46"/>
      <c r="ML85" s="46"/>
      <c r="MM85" s="46"/>
      <c r="MN85" s="46"/>
      <c r="MO85" s="46"/>
      <c r="MP85" s="46"/>
      <c r="MQ85" s="46"/>
      <c r="MR85" s="46"/>
      <c r="MS85" s="46"/>
      <c r="MT85" s="46"/>
      <c r="MU85" s="46"/>
      <c r="MV85" s="46"/>
      <c r="MW85" s="46"/>
      <c r="MX85" s="46"/>
      <c r="MY85" s="46"/>
      <c r="MZ85" s="46"/>
      <c r="NA85" s="46"/>
      <c r="NB85" s="46"/>
      <c r="NC85" s="46"/>
      <c r="ND85" s="46"/>
      <c r="NE85" s="46"/>
      <c r="NF85" s="46"/>
      <c r="NG85" s="46"/>
      <c r="NH85" s="46"/>
      <c r="NI85" s="46"/>
      <c r="NJ85" s="46"/>
      <c r="NK85" s="46"/>
      <c r="NL85" s="46"/>
      <c r="NM85" s="46"/>
      <c r="NN85" s="46"/>
      <c r="NO85" s="46"/>
      <c r="NP85" s="46"/>
      <c r="NQ85" s="46"/>
      <c r="NR85" s="46"/>
      <c r="NS85" s="46"/>
      <c r="NT85" s="46"/>
      <c r="NU85" s="46"/>
      <c r="NV85" s="46"/>
      <c r="NW85" s="46"/>
      <c r="NX85" s="46"/>
      <c r="NY85" s="46"/>
      <c r="NZ85" s="46"/>
      <c r="OA85" s="46"/>
      <c r="OB85" s="46"/>
      <c r="OC85" s="46"/>
      <c r="OD85" s="46"/>
      <c r="OE85" s="46"/>
      <c r="OF85" s="46"/>
      <c r="OG85" s="46"/>
      <c r="OH85" s="46"/>
      <c r="OI85" s="46"/>
      <c r="OJ85" s="46"/>
      <c r="OK85" s="46"/>
      <c r="OL85" s="46"/>
      <c r="OM85" s="46"/>
      <c r="ON85" s="46"/>
      <c r="OO85" s="46"/>
      <c r="OP85" s="46"/>
      <c r="OQ85" s="46"/>
      <c r="OR85" s="46"/>
      <c r="OS85" s="46"/>
      <c r="OT85" s="46"/>
      <c r="OU85" s="46"/>
      <c r="OV85" s="46"/>
      <c r="OW85" s="46"/>
      <c r="OX85" s="46"/>
      <c r="OY85" s="46"/>
      <c r="OZ85" s="46"/>
      <c r="PA85" s="46"/>
      <c r="PB85" s="46"/>
      <c r="PC85" s="46"/>
      <c r="PD85" s="46"/>
      <c r="PE85" s="46"/>
      <c r="PF85" s="46"/>
      <c r="PG85" s="46"/>
      <c r="PH85" s="46"/>
      <c r="PI85" s="46"/>
      <c r="PJ85" s="46"/>
      <c r="PK85" s="46"/>
      <c r="PL85" s="46"/>
      <c r="PM85" s="46"/>
      <c r="PN85" s="46"/>
      <c r="PO85" s="46"/>
      <c r="PP85" s="46"/>
      <c r="PQ85" s="46"/>
      <c r="PR85" s="46"/>
      <c r="PS85" s="46"/>
      <c r="PT85" s="46"/>
      <c r="PU85" s="46"/>
      <c r="PV85" s="46"/>
      <c r="PW85" s="46"/>
      <c r="PX85" s="46"/>
      <c r="PY85" s="46"/>
      <c r="PZ85" s="46"/>
      <c r="QA85" s="46"/>
      <c r="QB85" s="46"/>
      <c r="QC85" s="46"/>
      <c r="QD85" s="46"/>
      <c r="QE85" s="46"/>
      <c r="QF85" s="46"/>
      <c r="QG85" s="46"/>
      <c r="QH85" s="46"/>
      <c r="QI85" s="46"/>
      <c r="QJ85" s="46"/>
      <c r="QK85" s="46"/>
      <c r="QL85" s="46"/>
      <c r="QM85" s="46"/>
      <c r="QN85" s="46"/>
      <c r="QO85" s="46"/>
      <c r="QP85" s="46"/>
      <c r="QQ85" s="46"/>
      <c r="QR85" s="46"/>
      <c r="QS85" s="46"/>
      <c r="QT85" s="46"/>
      <c r="QU85" s="46"/>
      <c r="QV85" s="46"/>
      <c r="QW85" s="46"/>
      <c r="QX85" s="46"/>
      <c r="QY85" s="46"/>
      <c r="QZ85" s="46"/>
      <c r="RA85" s="46"/>
      <c r="RB85" s="46"/>
      <c r="RC85" s="46"/>
      <c r="RD85" s="46"/>
      <c r="RE85" s="46"/>
      <c r="RF85" s="46"/>
      <c r="RG85" s="46"/>
      <c r="RH85" s="46"/>
      <c r="RI85" s="46"/>
      <c r="RJ85" s="46"/>
      <c r="RK85" s="46"/>
      <c r="RL85" s="46"/>
      <c r="RM85" s="46"/>
      <c r="RN85" s="46"/>
      <c r="RO85" s="46"/>
      <c r="RP85" s="46"/>
      <c r="RQ85" s="46"/>
      <c r="RR85" s="46"/>
      <c r="RS85" s="46"/>
      <c r="RT85" s="46"/>
      <c r="RU85" s="46"/>
      <c r="RV85" s="46"/>
      <c r="RW85" s="46"/>
      <c r="RX85" s="46"/>
      <c r="RY85" s="46"/>
      <c r="RZ85" s="46"/>
      <c r="SA85" s="46"/>
      <c r="SB85" s="46"/>
      <c r="SC85" s="46"/>
      <c r="SD85" s="46"/>
      <c r="SE85" s="46"/>
      <c r="SF85" s="46"/>
      <c r="SG85" s="46"/>
      <c r="SH85" s="46"/>
      <c r="SI85" s="46"/>
      <c r="SJ85" s="46"/>
      <c r="SK85" s="46"/>
      <c r="SL85" s="46"/>
      <c r="SM85" s="46"/>
      <c r="SN85" s="46"/>
      <c r="SO85" s="46"/>
      <c r="SP85" s="46"/>
      <c r="SQ85" s="46"/>
      <c r="SR85" s="46"/>
      <c r="SS85" s="46"/>
      <c r="ST85" s="46"/>
      <c r="SU85" s="46"/>
      <c r="SV85" s="46"/>
      <c r="SW85" s="46"/>
      <c r="SX85" s="46"/>
      <c r="SY85" s="46"/>
      <c r="SZ85" s="46"/>
      <c r="TA85" s="46"/>
      <c r="TB85" s="46"/>
      <c r="TC85" s="46"/>
      <c r="TD85" s="46"/>
      <c r="TE85" s="46"/>
      <c r="TF85" s="46"/>
      <c r="TG85" s="46"/>
      <c r="TH85" s="46"/>
      <c r="TI85" s="46"/>
      <c r="TJ85" s="46"/>
      <c r="TK85" s="46"/>
      <c r="TL85" s="46"/>
      <c r="TM85" s="46"/>
      <c r="TN85" s="46"/>
      <c r="TO85" s="46"/>
      <c r="TP85" s="46"/>
      <c r="TQ85" s="46"/>
      <c r="TR85" s="46"/>
      <c r="TS85" s="46"/>
      <c r="TT85" s="46"/>
      <c r="TU85" s="46"/>
      <c r="TV85" s="46"/>
      <c r="TW85" s="46"/>
      <c r="TX85" s="46"/>
      <c r="TY85" s="46"/>
      <c r="TZ85" s="46"/>
      <c r="UA85" s="46"/>
      <c r="UB85" s="46"/>
      <c r="UC85" s="46"/>
      <c r="UD85" s="46"/>
      <c r="UE85" s="46"/>
      <c r="UF85" s="46"/>
      <c r="UG85" s="46"/>
      <c r="UH85" s="46"/>
      <c r="UI85" s="46"/>
      <c r="UJ85" s="46"/>
      <c r="UK85" s="46"/>
      <c r="UL85" s="46"/>
      <c r="UM85" s="46"/>
      <c r="UN85" s="46"/>
      <c r="UO85" s="46"/>
      <c r="UP85" s="46"/>
      <c r="UQ85" s="46"/>
      <c r="UR85" s="46"/>
      <c r="US85" s="46"/>
      <c r="UT85" s="46"/>
      <c r="UU85" s="46"/>
      <c r="UV85" s="46"/>
      <c r="UW85" s="46"/>
      <c r="UX85" s="46"/>
      <c r="UY85" s="46"/>
      <c r="UZ85" s="46"/>
      <c r="VA85" s="46"/>
      <c r="VB85" s="46"/>
      <c r="VC85" s="46"/>
      <c r="VD85" s="46"/>
      <c r="VE85" s="46"/>
      <c r="VF85" s="46"/>
      <c r="VG85" s="46"/>
      <c r="VH85" s="46"/>
      <c r="VI85" s="46"/>
      <c r="VJ85" s="46"/>
      <c r="VK85" s="46"/>
      <c r="VL85" s="46"/>
      <c r="VM85" s="46"/>
      <c r="VN85" s="46"/>
      <c r="VO85" s="46"/>
      <c r="VP85" s="46"/>
      <c r="VQ85" s="46"/>
      <c r="VR85" s="46"/>
      <c r="VS85" s="46"/>
      <c r="VT85" s="46"/>
      <c r="VU85" s="46"/>
      <c r="VV85" s="46"/>
      <c r="VW85" s="46"/>
      <c r="VX85" s="46"/>
      <c r="VY85" s="46"/>
      <c r="VZ85" s="46"/>
      <c r="WA85" s="46"/>
      <c r="WB85" s="46"/>
      <c r="WC85" s="46"/>
      <c r="WD85" s="46"/>
      <c r="WE85" s="46"/>
      <c r="WF85" s="46"/>
      <c r="WG85" s="46"/>
      <c r="WH85" s="46"/>
      <c r="WI85" s="46"/>
      <c r="WJ85" s="46"/>
      <c r="WK85" s="46"/>
      <c r="WL85" s="46"/>
      <c r="WM85" s="46"/>
      <c r="WN85" s="46"/>
      <c r="WO85" s="46"/>
      <c r="WP85" s="46"/>
      <c r="WQ85" s="46"/>
      <c r="WR85" s="46"/>
      <c r="WS85" s="46"/>
      <c r="WT85" s="46"/>
      <c r="WU85" s="46"/>
      <c r="WV85" s="46"/>
      <c r="WW85" s="46"/>
      <c r="WX85" s="46"/>
      <c r="WY85" s="46"/>
      <c r="WZ85" s="46"/>
      <c r="XA85" s="46"/>
      <c r="XB85" s="46"/>
      <c r="XC85" s="46"/>
      <c r="XD85" s="46"/>
      <c r="XE85" s="46"/>
      <c r="XF85" s="46"/>
      <c r="XG85" s="46"/>
      <c r="XH85" s="46"/>
      <c r="XI85" s="46"/>
      <c r="XJ85" s="46"/>
      <c r="XK85" s="46"/>
      <c r="XL85" s="46"/>
      <c r="XM85" s="46"/>
      <c r="XN85" s="46"/>
      <c r="XO85" s="46"/>
      <c r="XP85" s="46"/>
      <c r="XQ85" s="46"/>
      <c r="XR85" s="46"/>
      <c r="XS85" s="46"/>
      <c r="XT85" s="46"/>
      <c r="XU85" s="46"/>
      <c r="XV85" s="46"/>
      <c r="XW85" s="46"/>
      <c r="XX85" s="46"/>
      <c r="XY85" s="46"/>
      <c r="XZ85" s="46"/>
      <c r="YA85" s="46"/>
      <c r="YB85" s="46"/>
      <c r="YC85" s="46"/>
      <c r="YD85" s="46"/>
      <c r="YE85" s="46"/>
      <c r="YF85" s="46"/>
      <c r="YG85" s="46"/>
      <c r="YH85" s="46"/>
      <c r="YI85" s="46"/>
      <c r="YJ85" s="46"/>
      <c r="YK85" s="46"/>
      <c r="YL85" s="46"/>
      <c r="YM85" s="46"/>
      <c r="YN85" s="46"/>
      <c r="YO85" s="46"/>
      <c r="YP85" s="46"/>
      <c r="YQ85" s="46"/>
      <c r="YR85" s="46"/>
      <c r="YS85" s="46"/>
      <c r="YT85" s="46"/>
      <c r="YU85" s="46"/>
      <c r="YV85" s="46"/>
      <c r="YW85" s="46"/>
      <c r="YX85" s="46"/>
      <c r="YY85" s="46"/>
      <c r="YZ85" s="46"/>
      <c r="ZA85" s="46"/>
      <c r="ZB85" s="46"/>
      <c r="ZC85" s="46"/>
      <c r="ZD85" s="46"/>
      <c r="ZE85" s="46"/>
      <c r="ZF85" s="46"/>
      <c r="ZG85" s="46"/>
      <c r="ZH85" s="46"/>
      <c r="ZI85" s="46"/>
      <c r="ZJ85" s="46"/>
      <c r="ZK85" s="46"/>
      <c r="ZL85" s="46"/>
      <c r="ZM85" s="46"/>
      <c r="ZN85" s="46"/>
      <c r="ZO85" s="46"/>
      <c r="ZP85" s="46"/>
      <c r="ZQ85" s="46"/>
      <c r="ZR85" s="46"/>
      <c r="ZS85" s="46"/>
      <c r="ZT85" s="46"/>
      <c r="ZU85" s="46"/>
      <c r="ZV85" s="46"/>
      <c r="ZW85" s="46"/>
      <c r="ZX85" s="46"/>
      <c r="ZY85" s="46"/>
      <c r="ZZ85" s="46"/>
      <c r="AAA85" s="46"/>
      <c r="AAB85" s="46"/>
      <c r="AAC85" s="46"/>
      <c r="AAD85" s="46"/>
      <c r="AAE85" s="46"/>
      <c r="AAF85" s="46"/>
      <c r="AAG85" s="46"/>
      <c r="AAH85" s="46"/>
      <c r="AAI85" s="46"/>
      <c r="AAJ85" s="46"/>
      <c r="AAK85" s="46"/>
      <c r="AAL85" s="46"/>
      <c r="AAM85" s="46"/>
      <c r="AAN85" s="46"/>
      <c r="AAO85" s="46"/>
      <c r="AAP85" s="46"/>
      <c r="AAQ85" s="46"/>
      <c r="AAR85" s="46"/>
      <c r="AAS85" s="46"/>
      <c r="AAT85" s="46"/>
      <c r="AAU85" s="46"/>
      <c r="AAV85" s="46"/>
      <c r="AAW85" s="46"/>
      <c r="AAX85" s="46"/>
      <c r="AAY85" s="46"/>
      <c r="AAZ85" s="46"/>
      <c r="ABA85" s="46"/>
      <c r="ABB85" s="46"/>
      <c r="ABC85" s="46"/>
      <c r="ABD85" s="46"/>
      <c r="ABE85" s="46"/>
      <c r="ABF85" s="46"/>
      <c r="ABG85" s="46"/>
      <c r="ABH85" s="46"/>
      <c r="ABI85" s="46"/>
      <c r="ABJ85" s="46"/>
      <c r="ABK85" s="46"/>
      <c r="ABL85" s="46"/>
      <c r="ABM85" s="46"/>
      <c r="ABN85" s="46"/>
      <c r="ABO85" s="46"/>
      <c r="ABP85" s="46"/>
      <c r="ABQ85" s="46"/>
      <c r="ABR85" s="46"/>
      <c r="ABS85" s="46"/>
      <c r="ABT85" s="46"/>
      <c r="ABU85" s="46"/>
      <c r="ABV85" s="46"/>
      <c r="ABW85" s="46"/>
      <c r="ABX85" s="46"/>
      <c r="ABY85" s="46"/>
      <c r="ABZ85" s="46"/>
      <c r="ACA85" s="46"/>
      <c r="ACB85" s="46"/>
      <c r="ACC85" s="46"/>
      <c r="ACD85" s="46"/>
      <c r="ACE85" s="46"/>
      <c r="ACF85" s="46"/>
      <c r="ACG85" s="46"/>
      <c r="ACH85" s="46"/>
      <c r="ACI85" s="46"/>
      <c r="ACJ85" s="46"/>
      <c r="ACK85" s="46"/>
      <c r="ACL85" s="46"/>
      <c r="ACM85" s="46"/>
      <c r="ACN85" s="46"/>
      <c r="ACO85" s="46"/>
      <c r="ACP85" s="46"/>
      <c r="ACQ85" s="46"/>
      <c r="ACR85" s="46"/>
      <c r="ACS85" s="46"/>
      <c r="ACT85" s="46"/>
      <c r="ACU85" s="46"/>
      <c r="ACV85" s="46"/>
      <c r="ACW85" s="46"/>
      <c r="ACX85" s="46"/>
      <c r="ACY85" s="46"/>
      <c r="ACZ85" s="46"/>
      <c r="ADA85" s="46"/>
      <c r="ADB85" s="46"/>
      <c r="ADC85" s="46"/>
      <c r="ADD85" s="46"/>
      <c r="ADE85" s="46"/>
      <c r="ADF85" s="46"/>
      <c r="ADG85" s="46"/>
      <c r="ADH85" s="46"/>
      <c r="ADI85" s="46"/>
      <c r="ADJ85" s="46"/>
      <c r="ADK85" s="46"/>
      <c r="ADL85" s="46"/>
      <c r="ADM85" s="46"/>
      <c r="ADN85" s="46"/>
      <c r="ADO85" s="46"/>
      <c r="ADP85" s="46"/>
      <c r="ADQ85" s="46"/>
      <c r="ADR85" s="46"/>
      <c r="ADS85" s="46"/>
      <c r="ADT85" s="46"/>
      <c r="ADU85" s="46"/>
      <c r="ADV85" s="46"/>
      <c r="ADW85" s="46"/>
      <c r="ADX85" s="46"/>
      <c r="ADY85" s="46"/>
      <c r="ADZ85" s="46"/>
      <c r="AEA85" s="46"/>
      <c r="AEB85" s="46"/>
      <c r="AEC85" s="46"/>
      <c r="AED85" s="46"/>
      <c r="AEE85" s="46"/>
      <c r="AEF85" s="46"/>
      <c r="AEG85" s="46"/>
      <c r="AEH85" s="46"/>
      <c r="AEI85" s="46"/>
      <c r="AEJ85" s="46"/>
      <c r="AEK85" s="46"/>
      <c r="AEL85" s="46"/>
      <c r="AEM85" s="46"/>
      <c r="AEN85" s="46"/>
      <c r="AEO85" s="46"/>
      <c r="AEP85" s="46"/>
      <c r="AEQ85" s="46"/>
      <c r="AER85" s="46"/>
      <c r="AES85" s="46"/>
      <c r="AET85" s="46"/>
      <c r="AEU85" s="46"/>
      <c r="AEV85" s="46"/>
      <c r="AEW85" s="46"/>
      <c r="AEX85" s="46"/>
      <c r="AEY85" s="46"/>
      <c r="AEZ85" s="46"/>
      <c r="AFA85" s="46"/>
      <c r="AFB85" s="46"/>
      <c r="AFC85" s="46"/>
      <c r="AFD85" s="46"/>
      <c r="AFE85" s="46"/>
      <c r="AFF85" s="46"/>
      <c r="AFG85" s="46"/>
      <c r="AFH85" s="46"/>
      <c r="AFI85" s="46"/>
      <c r="AFJ85" s="46"/>
      <c r="AFK85" s="46"/>
      <c r="AFL85" s="46"/>
      <c r="AFM85" s="46"/>
      <c r="AFN85" s="46"/>
      <c r="AFO85" s="46"/>
      <c r="AFP85" s="46"/>
      <c r="AFQ85" s="46"/>
      <c r="AFR85" s="46"/>
      <c r="AFS85" s="46"/>
      <c r="AFT85" s="46"/>
      <c r="AFU85" s="46"/>
      <c r="AFV85" s="46"/>
      <c r="AFW85" s="46"/>
      <c r="AFX85" s="46"/>
      <c r="AFY85" s="46"/>
      <c r="AFZ85" s="46"/>
      <c r="AGA85" s="46"/>
      <c r="AGB85" s="46"/>
      <c r="AGC85" s="46"/>
      <c r="AGD85" s="46"/>
      <c r="AGE85" s="46"/>
      <c r="AGF85" s="46"/>
      <c r="AGG85" s="46"/>
      <c r="AGH85" s="46"/>
      <c r="AGI85" s="46"/>
      <c r="AGJ85" s="46"/>
      <c r="AGK85" s="46"/>
      <c r="AGL85" s="46"/>
      <c r="AGM85" s="46"/>
      <c r="AGN85" s="46"/>
      <c r="AGO85" s="46"/>
      <c r="AGP85" s="46"/>
      <c r="AGQ85" s="46"/>
      <c r="AGR85" s="46"/>
      <c r="AGS85" s="46"/>
      <c r="AGT85" s="46"/>
      <c r="AGU85" s="46"/>
      <c r="AGV85" s="46"/>
      <c r="AGW85" s="46"/>
      <c r="AGX85" s="46"/>
      <c r="AGY85" s="46"/>
      <c r="AGZ85" s="46"/>
      <c r="AHA85" s="46"/>
      <c r="AHB85" s="46"/>
      <c r="AHC85" s="46"/>
      <c r="AHD85" s="46"/>
      <c r="AHE85" s="46"/>
      <c r="AHF85" s="46"/>
      <c r="AHG85" s="46"/>
      <c r="AHH85" s="46"/>
      <c r="AHI85" s="46"/>
      <c r="AHJ85" s="46"/>
      <c r="AHK85" s="46"/>
      <c r="AHL85" s="46"/>
      <c r="AHM85" s="46"/>
      <c r="AHN85" s="46"/>
      <c r="AHO85" s="46"/>
      <c r="AHP85" s="46"/>
      <c r="AHQ85" s="46"/>
      <c r="AHR85" s="46"/>
      <c r="AHS85" s="46"/>
      <c r="AHT85" s="46"/>
      <c r="AHU85" s="46"/>
      <c r="AHV85" s="46"/>
      <c r="AHW85" s="46"/>
      <c r="AHX85" s="46"/>
      <c r="AHY85" s="46"/>
      <c r="AHZ85" s="46"/>
      <c r="AIA85" s="46"/>
      <c r="AIB85" s="46"/>
      <c r="AIC85" s="46"/>
      <c r="AID85" s="46"/>
      <c r="AIE85" s="46"/>
      <c r="AIF85" s="46"/>
      <c r="AIG85" s="46"/>
      <c r="AIH85" s="46"/>
      <c r="AII85" s="46"/>
      <c r="AIJ85" s="46"/>
      <c r="AIK85" s="46"/>
      <c r="AIL85" s="46"/>
      <c r="AIM85" s="46"/>
      <c r="AIN85" s="46"/>
      <c r="AIO85" s="46"/>
      <c r="AIP85" s="46"/>
      <c r="AIQ85" s="46"/>
      <c r="AIR85" s="46"/>
      <c r="AIS85" s="46"/>
      <c r="AIT85" s="46"/>
      <c r="AIU85" s="46"/>
      <c r="AIV85" s="46"/>
      <c r="AIW85" s="46"/>
      <c r="AIX85" s="46"/>
      <c r="AIY85" s="46"/>
      <c r="AIZ85" s="46"/>
      <c r="AJA85" s="46"/>
      <c r="AJB85" s="46"/>
      <c r="AJC85" s="46"/>
      <c r="AJD85" s="46"/>
      <c r="AJE85" s="46"/>
      <c r="AJF85" s="46"/>
      <c r="AJG85" s="46"/>
      <c r="AJH85" s="46"/>
      <c r="AJI85" s="46"/>
      <c r="AJJ85" s="46"/>
      <c r="AJK85" s="46"/>
      <c r="AJL85" s="46"/>
      <c r="AJM85" s="46"/>
      <c r="AJN85" s="46"/>
      <c r="AJO85" s="46"/>
      <c r="AJP85" s="46"/>
      <c r="AJQ85" s="46"/>
      <c r="AJR85" s="46"/>
      <c r="AJS85" s="46"/>
      <c r="AJT85" s="46"/>
      <c r="AJU85" s="46"/>
      <c r="AJV85" s="46"/>
      <c r="AJW85" s="46"/>
      <c r="AJX85" s="46"/>
      <c r="AJY85" s="46"/>
      <c r="AJZ85" s="46"/>
      <c r="AKA85" s="46"/>
      <c r="AKB85" s="46"/>
      <c r="AKC85" s="46"/>
      <c r="AKD85" s="46"/>
      <c r="AKE85" s="46"/>
      <c r="AKF85" s="46"/>
      <c r="AKG85" s="46"/>
      <c r="AKH85" s="46"/>
      <c r="AKI85" s="46"/>
      <c r="AKJ85" s="46"/>
      <c r="AKK85" s="46"/>
      <c r="AKL85" s="46"/>
      <c r="AKM85" s="46"/>
      <c r="AKN85" s="46"/>
      <c r="AKO85" s="46"/>
      <c r="AKP85" s="46"/>
      <c r="AKQ85" s="46"/>
      <c r="AKR85" s="46"/>
      <c r="AKS85" s="46"/>
      <c r="AKT85" s="46"/>
      <c r="AKU85" s="46"/>
      <c r="AKV85" s="46"/>
      <c r="AKW85" s="46"/>
      <c r="AKX85" s="46"/>
      <c r="AKY85" s="46"/>
      <c r="AKZ85" s="46"/>
      <c r="ALA85" s="46"/>
      <c r="ALB85" s="46"/>
      <c r="ALC85" s="46"/>
      <c r="ALD85" s="46"/>
      <c r="ALE85" s="46"/>
      <c r="ALF85" s="46"/>
      <c r="ALG85" s="46"/>
      <c r="ALH85" s="46"/>
      <c r="ALI85" s="46"/>
      <c r="ALJ85" s="46"/>
      <c r="ALK85" s="46"/>
      <c r="ALL85" s="46"/>
      <c r="ALM85" s="46"/>
      <c r="ALN85" s="46"/>
      <c r="ALO85" s="46"/>
      <c r="ALP85" s="46"/>
      <c r="ALQ85" s="46"/>
      <c r="ALR85" s="46"/>
      <c r="ALS85" s="46"/>
      <c r="ALT85" s="46"/>
      <c r="ALU85" s="46"/>
      <c r="ALV85" s="46"/>
      <c r="ALW85" s="46"/>
      <c r="ALX85" s="46"/>
      <c r="ALY85" s="46"/>
      <c r="ALZ85" s="46"/>
      <c r="AMA85" s="46"/>
      <c r="AMB85" s="46"/>
      <c r="AMC85" s="46"/>
      <c r="AMD85" s="46"/>
      <c r="AME85" s="46"/>
      <c r="AMF85" s="46"/>
      <c r="AMG85" s="46"/>
      <c r="AMH85" s="46"/>
      <c r="AMI85" s="46"/>
      <c r="AMJ85" s="46"/>
    </row>
    <row r="86" spans="1:1024" s="77" customFormat="1" ht="69" customHeight="1">
      <c r="A86" s="6" t="s">
        <v>82</v>
      </c>
      <c r="B86" s="6"/>
      <c r="C86" s="16"/>
      <c r="D86" s="16"/>
      <c r="E86" s="1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c r="DM86" s="46"/>
      <c r="DN86" s="46"/>
      <c r="DO86" s="46"/>
      <c r="DP86" s="46"/>
      <c r="DQ86" s="46"/>
      <c r="DR86" s="46"/>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6"/>
      <c r="EU86" s="46"/>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c r="GQ86" s="46"/>
      <c r="GR86" s="46"/>
      <c r="GS86" s="46"/>
      <c r="GT86" s="46"/>
      <c r="GU86" s="46"/>
      <c r="GV86" s="46"/>
      <c r="GW86" s="46"/>
      <c r="GX86" s="46"/>
      <c r="GY86" s="46"/>
      <c r="GZ86" s="46"/>
      <c r="HA86" s="46"/>
      <c r="HB86" s="46"/>
      <c r="HC86" s="46"/>
      <c r="HD86" s="46"/>
      <c r="HE86" s="46"/>
      <c r="HF86" s="46"/>
      <c r="HG86" s="46"/>
      <c r="HH86" s="46"/>
      <c r="HI86" s="46"/>
      <c r="HJ86" s="46"/>
      <c r="HK86" s="46"/>
      <c r="HL86" s="46"/>
      <c r="HM86" s="46"/>
      <c r="HN86" s="46"/>
      <c r="HO86" s="46"/>
      <c r="HP86" s="46"/>
      <c r="HQ86" s="46"/>
      <c r="HR86" s="46"/>
      <c r="HS86" s="46"/>
      <c r="HT86" s="46"/>
      <c r="HU86" s="46"/>
      <c r="HV86" s="46"/>
      <c r="HW86" s="46"/>
      <c r="HX86" s="46"/>
      <c r="HY86" s="46"/>
      <c r="HZ86" s="46"/>
      <c r="IA86" s="46"/>
      <c r="IB86" s="46"/>
      <c r="IC86" s="46"/>
      <c r="ID86" s="46"/>
      <c r="IE86" s="46"/>
      <c r="IF86" s="46"/>
      <c r="IG86" s="46"/>
      <c r="IH86" s="46"/>
      <c r="II86" s="46"/>
      <c r="IJ86" s="46"/>
      <c r="IK86" s="46"/>
      <c r="IL86" s="46"/>
      <c r="IM86" s="46"/>
      <c r="IN86" s="46"/>
      <c r="IO86" s="46"/>
      <c r="IP86" s="46"/>
      <c r="IQ86" s="46"/>
      <c r="IR86" s="46"/>
      <c r="IS86" s="46"/>
      <c r="IT86" s="46"/>
      <c r="IU86" s="46"/>
      <c r="IV86" s="46"/>
      <c r="IW86" s="46"/>
      <c r="IX86" s="46"/>
      <c r="IY86" s="46"/>
      <c r="IZ86" s="46"/>
      <c r="JA86" s="46"/>
      <c r="JB86" s="46"/>
      <c r="JC86" s="46"/>
      <c r="JD86" s="46"/>
      <c r="JE86" s="46"/>
      <c r="JF86" s="46"/>
      <c r="JG86" s="46"/>
      <c r="JH86" s="46"/>
      <c r="JI86" s="46"/>
      <c r="JJ86" s="46"/>
      <c r="JK86" s="46"/>
      <c r="JL86" s="46"/>
      <c r="JM86" s="46"/>
      <c r="JN86" s="46"/>
      <c r="JO86" s="46"/>
      <c r="JP86" s="46"/>
      <c r="JQ86" s="46"/>
      <c r="JR86" s="46"/>
      <c r="JS86" s="46"/>
      <c r="JT86" s="46"/>
      <c r="JU86" s="46"/>
      <c r="JV86" s="46"/>
      <c r="JW86" s="46"/>
      <c r="JX86" s="46"/>
      <c r="JY86" s="46"/>
      <c r="JZ86" s="46"/>
      <c r="KA86" s="46"/>
      <c r="KB86" s="46"/>
      <c r="KC86" s="46"/>
      <c r="KD86" s="46"/>
      <c r="KE86" s="46"/>
      <c r="KF86" s="46"/>
      <c r="KG86" s="46"/>
      <c r="KH86" s="46"/>
      <c r="KI86" s="46"/>
      <c r="KJ86" s="46"/>
      <c r="KK86" s="46"/>
      <c r="KL86" s="46"/>
      <c r="KM86" s="46"/>
      <c r="KN86" s="46"/>
      <c r="KO86" s="46"/>
      <c r="KP86" s="46"/>
      <c r="KQ86" s="46"/>
      <c r="KR86" s="46"/>
      <c r="KS86" s="46"/>
      <c r="KT86" s="46"/>
      <c r="KU86" s="46"/>
      <c r="KV86" s="46"/>
      <c r="KW86" s="46"/>
      <c r="KX86" s="46"/>
      <c r="KY86" s="46"/>
      <c r="KZ86" s="46"/>
      <c r="LA86" s="46"/>
      <c r="LB86" s="46"/>
      <c r="LC86" s="46"/>
      <c r="LD86" s="46"/>
      <c r="LE86" s="46"/>
      <c r="LF86" s="46"/>
      <c r="LG86" s="46"/>
      <c r="LH86" s="46"/>
      <c r="LI86" s="46"/>
      <c r="LJ86" s="46"/>
      <c r="LK86" s="46"/>
      <c r="LL86" s="46"/>
      <c r="LM86" s="46"/>
      <c r="LN86" s="46"/>
      <c r="LO86" s="46"/>
      <c r="LP86" s="46"/>
      <c r="LQ86" s="46"/>
      <c r="LR86" s="46"/>
      <c r="LS86" s="46"/>
      <c r="LT86" s="46"/>
      <c r="LU86" s="46"/>
      <c r="LV86" s="46"/>
      <c r="LW86" s="46"/>
      <c r="LX86" s="46"/>
      <c r="LY86" s="46"/>
      <c r="LZ86" s="46"/>
      <c r="MA86" s="46"/>
      <c r="MB86" s="46"/>
      <c r="MC86" s="46"/>
      <c r="MD86" s="46"/>
      <c r="ME86" s="46"/>
      <c r="MF86" s="46"/>
      <c r="MG86" s="46"/>
      <c r="MH86" s="46"/>
      <c r="MI86" s="46"/>
      <c r="MJ86" s="46"/>
      <c r="MK86" s="46"/>
      <c r="ML86" s="46"/>
      <c r="MM86" s="46"/>
      <c r="MN86" s="46"/>
      <c r="MO86" s="46"/>
      <c r="MP86" s="46"/>
      <c r="MQ86" s="46"/>
      <c r="MR86" s="46"/>
      <c r="MS86" s="46"/>
      <c r="MT86" s="46"/>
      <c r="MU86" s="46"/>
      <c r="MV86" s="46"/>
      <c r="MW86" s="46"/>
      <c r="MX86" s="46"/>
      <c r="MY86" s="46"/>
      <c r="MZ86" s="46"/>
      <c r="NA86" s="46"/>
      <c r="NB86" s="46"/>
      <c r="NC86" s="46"/>
      <c r="ND86" s="46"/>
      <c r="NE86" s="46"/>
      <c r="NF86" s="46"/>
      <c r="NG86" s="46"/>
      <c r="NH86" s="46"/>
      <c r="NI86" s="46"/>
      <c r="NJ86" s="46"/>
      <c r="NK86" s="46"/>
      <c r="NL86" s="46"/>
      <c r="NM86" s="46"/>
      <c r="NN86" s="46"/>
      <c r="NO86" s="46"/>
      <c r="NP86" s="46"/>
      <c r="NQ86" s="46"/>
      <c r="NR86" s="46"/>
      <c r="NS86" s="46"/>
      <c r="NT86" s="46"/>
      <c r="NU86" s="46"/>
      <c r="NV86" s="46"/>
      <c r="NW86" s="46"/>
      <c r="NX86" s="46"/>
      <c r="NY86" s="46"/>
      <c r="NZ86" s="46"/>
      <c r="OA86" s="46"/>
      <c r="OB86" s="46"/>
      <c r="OC86" s="46"/>
      <c r="OD86" s="46"/>
      <c r="OE86" s="46"/>
      <c r="OF86" s="46"/>
      <c r="OG86" s="46"/>
      <c r="OH86" s="46"/>
      <c r="OI86" s="46"/>
      <c r="OJ86" s="46"/>
      <c r="OK86" s="46"/>
      <c r="OL86" s="46"/>
      <c r="OM86" s="46"/>
      <c r="ON86" s="46"/>
      <c r="OO86" s="46"/>
      <c r="OP86" s="46"/>
      <c r="OQ86" s="46"/>
      <c r="OR86" s="46"/>
      <c r="OS86" s="46"/>
      <c r="OT86" s="46"/>
      <c r="OU86" s="46"/>
      <c r="OV86" s="46"/>
      <c r="OW86" s="46"/>
      <c r="OX86" s="46"/>
      <c r="OY86" s="46"/>
      <c r="OZ86" s="46"/>
      <c r="PA86" s="46"/>
      <c r="PB86" s="46"/>
      <c r="PC86" s="46"/>
      <c r="PD86" s="46"/>
      <c r="PE86" s="46"/>
      <c r="PF86" s="46"/>
      <c r="PG86" s="46"/>
      <c r="PH86" s="46"/>
      <c r="PI86" s="46"/>
      <c r="PJ86" s="46"/>
      <c r="PK86" s="46"/>
      <c r="PL86" s="46"/>
      <c r="PM86" s="46"/>
      <c r="PN86" s="46"/>
      <c r="PO86" s="46"/>
      <c r="PP86" s="46"/>
      <c r="PQ86" s="46"/>
      <c r="PR86" s="46"/>
      <c r="PS86" s="46"/>
      <c r="PT86" s="46"/>
      <c r="PU86" s="46"/>
      <c r="PV86" s="46"/>
      <c r="PW86" s="46"/>
      <c r="PX86" s="46"/>
      <c r="PY86" s="46"/>
      <c r="PZ86" s="46"/>
      <c r="QA86" s="46"/>
      <c r="QB86" s="46"/>
      <c r="QC86" s="46"/>
      <c r="QD86" s="46"/>
      <c r="QE86" s="46"/>
      <c r="QF86" s="46"/>
      <c r="QG86" s="46"/>
      <c r="QH86" s="46"/>
      <c r="QI86" s="46"/>
      <c r="QJ86" s="46"/>
      <c r="QK86" s="46"/>
      <c r="QL86" s="46"/>
      <c r="QM86" s="46"/>
      <c r="QN86" s="46"/>
      <c r="QO86" s="46"/>
      <c r="QP86" s="46"/>
      <c r="QQ86" s="46"/>
      <c r="QR86" s="46"/>
      <c r="QS86" s="46"/>
      <c r="QT86" s="46"/>
      <c r="QU86" s="46"/>
      <c r="QV86" s="46"/>
      <c r="QW86" s="46"/>
      <c r="QX86" s="46"/>
      <c r="QY86" s="46"/>
      <c r="QZ86" s="46"/>
      <c r="RA86" s="46"/>
      <c r="RB86" s="46"/>
      <c r="RC86" s="46"/>
      <c r="RD86" s="46"/>
      <c r="RE86" s="46"/>
      <c r="RF86" s="46"/>
      <c r="RG86" s="46"/>
      <c r="RH86" s="46"/>
      <c r="RI86" s="46"/>
      <c r="RJ86" s="46"/>
      <c r="RK86" s="46"/>
      <c r="RL86" s="46"/>
      <c r="RM86" s="46"/>
      <c r="RN86" s="46"/>
      <c r="RO86" s="46"/>
      <c r="RP86" s="46"/>
      <c r="RQ86" s="46"/>
      <c r="RR86" s="46"/>
      <c r="RS86" s="46"/>
      <c r="RT86" s="46"/>
      <c r="RU86" s="46"/>
      <c r="RV86" s="46"/>
      <c r="RW86" s="46"/>
      <c r="RX86" s="46"/>
      <c r="RY86" s="46"/>
      <c r="RZ86" s="46"/>
      <c r="SA86" s="46"/>
      <c r="SB86" s="46"/>
      <c r="SC86" s="46"/>
      <c r="SD86" s="46"/>
      <c r="SE86" s="46"/>
      <c r="SF86" s="46"/>
      <c r="SG86" s="46"/>
      <c r="SH86" s="46"/>
      <c r="SI86" s="46"/>
      <c r="SJ86" s="46"/>
      <c r="SK86" s="46"/>
      <c r="SL86" s="46"/>
      <c r="SM86" s="46"/>
      <c r="SN86" s="46"/>
      <c r="SO86" s="46"/>
      <c r="SP86" s="46"/>
      <c r="SQ86" s="46"/>
      <c r="SR86" s="46"/>
      <c r="SS86" s="46"/>
      <c r="ST86" s="46"/>
      <c r="SU86" s="46"/>
      <c r="SV86" s="46"/>
      <c r="SW86" s="46"/>
      <c r="SX86" s="46"/>
      <c r="SY86" s="46"/>
      <c r="SZ86" s="46"/>
      <c r="TA86" s="46"/>
      <c r="TB86" s="46"/>
      <c r="TC86" s="46"/>
      <c r="TD86" s="46"/>
      <c r="TE86" s="46"/>
      <c r="TF86" s="46"/>
      <c r="TG86" s="46"/>
      <c r="TH86" s="46"/>
      <c r="TI86" s="46"/>
      <c r="TJ86" s="46"/>
      <c r="TK86" s="46"/>
      <c r="TL86" s="46"/>
      <c r="TM86" s="46"/>
      <c r="TN86" s="46"/>
      <c r="TO86" s="46"/>
      <c r="TP86" s="46"/>
      <c r="TQ86" s="46"/>
      <c r="TR86" s="46"/>
      <c r="TS86" s="46"/>
      <c r="TT86" s="46"/>
      <c r="TU86" s="46"/>
      <c r="TV86" s="46"/>
      <c r="TW86" s="46"/>
      <c r="TX86" s="46"/>
      <c r="TY86" s="46"/>
      <c r="TZ86" s="46"/>
      <c r="UA86" s="46"/>
      <c r="UB86" s="46"/>
      <c r="UC86" s="46"/>
      <c r="UD86" s="46"/>
      <c r="UE86" s="46"/>
      <c r="UF86" s="46"/>
      <c r="UG86" s="46"/>
      <c r="UH86" s="46"/>
      <c r="UI86" s="46"/>
      <c r="UJ86" s="46"/>
      <c r="UK86" s="46"/>
      <c r="UL86" s="46"/>
      <c r="UM86" s="46"/>
      <c r="UN86" s="46"/>
      <c r="UO86" s="46"/>
      <c r="UP86" s="46"/>
      <c r="UQ86" s="46"/>
      <c r="UR86" s="46"/>
      <c r="US86" s="46"/>
      <c r="UT86" s="46"/>
      <c r="UU86" s="46"/>
      <c r="UV86" s="46"/>
      <c r="UW86" s="46"/>
      <c r="UX86" s="46"/>
      <c r="UY86" s="46"/>
      <c r="UZ86" s="46"/>
      <c r="VA86" s="46"/>
      <c r="VB86" s="46"/>
      <c r="VC86" s="46"/>
      <c r="VD86" s="46"/>
      <c r="VE86" s="46"/>
      <c r="VF86" s="46"/>
      <c r="VG86" s="46"/>
      <c r="VH86" s="46"/>
      <c r="VI86" s="46"/>
      <c r="VJ86" s="46"/>
      <c r="VK86" s="46"/>
      <c r="VL86" s="46"/>
      <c r="VM86" s="46"/>
      <c r="VN86" s="46"/>
      <c r="VO86" s="46"/>
      <c r="VP86" s="46"/>
      <c r="VQ86" s="46"/>
      <c r="VR86" s="46"/>
      <c r="VS86" s="46"/>
      <c r="VT86" s="46"/>
      <c r="VU86" s="46"/>
      <c r="VV86" s="46"/>
      <c r="VW86" s="46"/>
      <c r="VX86" s="46"/>
      <c r="VY86" s="46"/>
      <c r="VZ86" s="46"/>
      <c r="WA86" s="46"/>
      <c r="WB86" s="46"/>
      <c r="WC86" s="46"/>
      <c r="WD86" s="46"/>
      <c r="WE86" s="46"/>
      <c r="WF86" s="46"/>
      <c r="WG86" s="46"/>
      <c r="WH86" s="46"/>
      <c r="WI86" s="46"/>
      <c r="WJ86" s="46"/>
      <c r="WK86" s="46"/>
      <c r="WL86" s="46"/>
      <c r="WM86" s="46"/>
      <c r="WN86" s="46"/>
      <c r="WO86" s="46"/>
      <c r="WP86" s="46"/>
      <c r="WQ86" s="46"/>
      <c r="WR86" s="46"/>
      <c r="WS86" s="46"/>
      <c r="WT86" s="46"/>
      <c r="WU86" s="46"/>
      <c r="WV86" s="46"/>
      <c r="WW86" s="46"/>
      <c r="WX86" s="46"/>
      <c r="WY86" s="46"/>
      <c r="WZ86" s="46"/>
      <c r="XA86" s="46"/>
      <c r="XB86" s="46"/>
      <c r="XC86" s="46"/>
      <c r="XD86" s="46"/>
      <c r="XE86" s="46"/>
      <c r="XF86" s="46"/>
      <c r="XG86" s="46"/>
      <c r="XH86" s="46"/>
      <c r="XI86" s="46"/>
      <c r="XJ86" s="46"/>
      <c r="XK86" s="46"/>
      <c r="XL86" s="46"/>
      <c r="XM86" s="46"/>
      <c r="XN86" s="46"/>
      <c r="XO86" s="46"/>
      <c r="XP86" s="46"/>
      <c r="XQ86" s="46"/>
      <c r="XR86" s="46"/>
      <c r="XS86" s="46"/>
      <c r="XT86" s="46"/>
      <c r="XU86" s="46"/>
      <c r="XV86" s="46"/>
      <c r="XW86" s="46"/>
      <c r="XX86" s="46"/>
      <c r="XY86" s="46"/>
      <c r="XZ86" s="46"/>
      <c r="YA86" s="46"/>
      <c r="YB86" s="46"/>
      <c r="YC86" s="46"/>
      <c r="YD86" s="46"/>
      <c r="YE86" s="46"/>
      <c r="YF86" s="46"/>
      <c r="YG86" s="46"/>
      <c r="YH86" s="46"/>
      <c r="YI86" s="46"/>
      <c r="YJ86" s="46"/>
      <c r="YK86" s="46"/>
      <c r="YL86" s="46"/>
      <c r="YM86" s="46"/>
      <c r="YN86" s="46"/>
      <c r="YO86" s="46"/>
      <c r="YP86" s="46"/>
      <c r="YQ86" s="46"/>
      <c r="YR86" s="46"/>
      <c r="YS86" s="46"/>
      <c r="YT86" s="46"/>
      <c r="YU86" s="46"/>
      <c r="YV86" s="46"/>
      <c r="YW86" s="46"/>
      <c r="YX86" s="46"/>
      <c r="YY86" s="46"/>
      <c r="YZ86" s="46"/>
      <c r="ZA86" s="46"/>
      <c r="ZB86" s="46"/>
      <c r="ZC86" s="46"/>
      <c r="ZD86" s="46"/>
      <c r="ZE86" s="46"/>
      <c r="ZF86" s="46"/>
      <c r="ZG86" s="46"/>
      <c r="ZH86" s="46"/>
      <c r="ZI86" s="46"/>
      <c r="ZJ86" s="46"/>
      <c r="ZK86" s="46"/>
      <c r="ZL86" s="46"/>
      <c r="ZM86" s="46"/>
      <c r="ZN86" s="46"/>
      <c r="ZO86" s="46"/>
      <c r="ZP86" s="46"/>
      <c r="ZQ86" s="46"/>
      <c r="ZR86" s="46"/>
      <c r="ZS86" s="46"/>
      <c r="ZT86" s="46"/>
      <c r="ZU86" s="46"/>
      <c r="ZV86" s="46"/>
      <c r="ZW86" s="46"/>
      <c r="ZX86" s="46"/>
      <c r="ZY86" s="46"/>
      <c r="ZZ86" s="46"/>
      <c r="AAA86" s="46"/>
      <c r="AAB86" s="46"/>
      <c r="AAC86" s="46"/>
      <c r="AAD86" s="46"/>
      <c r="AAE86" s="46"/>
      <c r="AAF86" s="46"/>
      <c r="AAG86" s="46"/>
      <c r="AAH86" s="46"/>
      <c r="AAI86" s="46"/>
      <c r="AAJ86" s="46"/>
      <c r="AAK86" s="46"/>
      <c r="AAL86" s="46"/>
      <c r="AAM86" s="46"/>
      <c r="AAN86" s="46"/>
      <c r="AAO86" s="46"/>
      <c r="AAP86" s="46"/>
      <c r="AAQ86" s="46"/>
      <c r="AAR86" s="46"/>
      <c r="AAS86" s="46"/>
      <c r="AAT86" s="46"/>
      <c r="AAU86" s="46"/>
      <c r="AAV86" s="46"/>
      <c r="AAW86" s="46"/>
      <c r="AAX86" s="46"/>
      <c r="AAY86" s="46"/>
      <c r="AAZ86" s="46"/>
      <c r="ABA86" s="46"/>
      <c r="ABB86" s="46"/>
      <c r="ABC86" s="46"/>
      <c r="ABD86" s="46"/>
      <c r="ABE86" s="46"/>
      <c r="ABF86" s="46"/>
      <c r="ABG86" s="46"/>
      <c r="ABH86" s="46"/>
      <c r="ABI86" s="46"/>
      <c r="ABJ86" s="46"/>
      <c r="ABK86" s="46"/>
      <c r="ABL86" s="46"/>
      <c r="ABM86" s="46"/>
      <c r="ABN86" s="46"/>
      <c r="ABO86" s="46"/>
      <c r="ABP86" s="46"/>
      <c r="ABQ86" s="46"/>
      <c r="ABR86" s="46"/>
      <c r="ABS86" s="46"/>
      <c r="ABT86" s="46"/>
      <c r="ABU86" s="46"/>
      <c r="ABV86" s="46"/>
      <c r="ABW86" s="46"/>
      <c r="ABX86" s="46"/>
      <c r="ABY86" s="46"/>
      <c r="ABZ86" s="46"/>
      <c r="ACA86" s="46"/>
      <c r="ACB86" s="46"/>
      <c r="ACC86" s="46"/>
      <c r="ACD86" s="46"/>
      <c r="ACE86" s="46"/>
      <c r="ACF86" s="46"/>
      <c r="ACG86" s="46"/>
      <c r="ACH86" s="46"/>
      <c r="ACI86" s="46"/>
      <c r="ACJ86" s="46"/>
      <c r="ACK86" s="46"/>
      <c r="ACL86" s="46"/>
      <c r="ACM86" s="46"/>
      <c r="ACN86" s="46"/>
      <c r="ACO86" s="46"/>
      <c r="ACP86" s="46"/>
      <c r="ACQ86" s="46"/>
      <c r="ACR86" s="46"/>
      <c r="ACS86" s="46"/>
      <c r="ACT86" s="46"/>
      <c r="ACU86" s="46"/>
      <c r="ACV86" s="46"/>
      <c r="ACW86" s="46"/>
      <c r="ACX86" s="46"/>
      <c r="ACY86" s="46"/>
      <c r="ACZ86" s="46"/>
      <c r="ADA86" s="46"/>
      <c r="ADB86" s="46"/>
      <c r="ADC86" s="46"/>
      <c r="ADD86" s="46"/>
      <c r="ADE86" s="46"/>
      <c r="ADF86" s="46"/>
      <c r="ADG86" s="46"/>
      <c r="ADH86" s="46"/>
      <c r="ADI86" s="46"/>
      <c r="ADJ86" s="46"/>
      <c r="ADK86" s="46"/>
      <c r="ADL86" s="46"/>
      <c r="ADM86" s="46"/>
      <c r="ADN86" s="46"/>
      <c r="ADO86" s="46"/>
      <c r="ADP86" s="46"/>
      <c r="ADQ86" s="46"/>
      <c r="ADR86" s="46"/>
      <c r="ADS86" s="46"/>
      <c r="ADT86" s="46"/>
      <c r="ADU86" s="46"/>
      <c r="ADV86" s="46"/>
      <c r="ADW86" s="46"/>
      <c r="ADX86" s="46"/>
      <c r="ADY86" s="46"/>
      <c r="ADZ86" s="46"/>
      <c r="AEA86" s="46"/>
      <c r="AEB86" s="46"/>
      <c r="AEC86" s="46"/>
      <c r="AED86" s="46"/>
      <c r="AEE86" s="46"/>
      <c r="AEF86" s="46"/>
      <c r="AEG86" s="46"/>
      <c r="AEH86" s="46"/>
      <c r="AEI86" s="46"/>
      <c r="AEJ86" s="46"/>
      <c r="AEK86" s="46"/>
      <c r="AEL86" s="46"/>
      <c r="AEM86" s="46"/>
      <c r="AEN86" s="46"/>
      <c r="AEO86" s="46"/>
      <c r="AEP86" s="46"/>
      <c r="AEQ86" s="46"/>
      <c r="AER86" s="46"/>
      <c r="AES86" s="46"/>
      <c r="AET86" s="46"/>
      <c r="AEU86" s="46"/>
      <c r="AEV86" s="46"/>
      <c r="AEW86" s="46"/>
      <c r="AEX86" s="46"/>
      <c r="AEY86" s="46"/>
      <c r="AEZ86" s="46"/>
      <c r="AFA86" s="46"/>
      <c r="AFB86" s="46"/>
      <c r="AFC86" s="46"/>
      <c r="AFD86" s="46"/>
      <c r="AFE86" s="46"/>
      <c r="AFF86" s="46"/>
      <c r="AFG86" s="46"/>
      <c r="AFH86" s="46"/>
      <c r="AFI86" s="46"/>
      <c r="AFJ86" s="46"/>
      <c r="AFK86" s="46"/>
      <c r="AFL86" s="46"/>
      <c r="AFM86" s="46"/>
      <c r="AFN86" s="46"/>
      <c r="AFO86" s="46"/>
      <c r="AFP86" s="46"/>
      <c r="AFQ86" s="46"/>
      <c r="AFR86" s="46"/>
      <c r="AFS86" s="46"/>
      <c r="AFT86" s="46"/>
      <c r="AFU86" s="46"/>
      <c r="AFV86" s="46"/>
      <c r="AFW86" s="46"/>
      <c r="AFX86" s="46"/>
      <c r="AFY86" s="46"/>
      <c r="AFZ86" s="46"/>
      <c r="AGA86" s="46"/>
      <c r="AGB86" s="46"/>
      <c r="AGC86" s="46"/>
      <c r="AGD86" s="46"/>
      <c r="AGE86" s="46"/>
      <c r="AGF86" s="46"/>
      <c r="AGG86" s="46"/>
      <c r="AGH86" s="46"/>
      <c r="AGI86" s="46"/>
      <c r="AGJ86" s="46"/>
      <c r="AGK86" s="46"/>
      <c r="AGL86" s="46"/>
      <c r="AGM86" s="46"/>
      <c r="AGN86" s="46"/>
      <c r="AGO86" s="46"/>
      <c r="AGP86" s="46"/>
      <c r="AGQ86" s="46"/>
      <c r="AGR86" s="46"/>
      <c r="AGS86" s="46"/>
      <c r="AGT86" s="46"/>
      <c r="AGU86" s="46"/>
      <c r="AGV86" s="46"/>
      <c r="AGW86" s="46"/>
      <c r="AGX86" s="46"/>
      <c r="AGY86" s="46"/>
      <c r="AGZ86" s="46"/>
      <c r="AHA86" s="46"/>
      <c r="AHB86" s="46"/>
      <c r="AHC86" s="46"/>
      <c r="AHD86" s="46"/>
      <c r="AHE86" s="46"/>
      <c r="AHF86" s="46"/>
      <c r="AHG86" s="46"/>
      <c r="AHH86" s="46"/>
      <c r="AHI86" s="46"/>
      <c r="AHJ86" s="46"/>
      <c r="AHK86" s="46"/>
      <c r="AHL86" s="46"/>
      <c r="AHM86" s="46"/>
      <c r="AHN86" s="46"/>
      <c r="AHO86" s="46"/>
      <c r="AHP86" s="46"/>
      <c r="AHQ86" s="46"/>
      <c r="AHR86" s="46"/>
      <c r="AHS86" s="46"/>
      <c r="AHT86" s="46"/>
      <c r="AHU86" s="46"/>
      <c r="AHV86" s="46"/>
      <c r="AHW86" s="46"/>
      <c r="AHX86" s="46"/>
      <c r="AHY86" s="46"/>
      <c r="AHZ86" s="46"/>
      <c r="AIA86" s="46"/>
      <c r="AIB86" s="46"/>
      <c r="AIC86" s="46"/>
      <c r="AID86" s="46"/>
      <c r="AIE86" s="46"/>
      <c r="AIF86" s="46"/>
      <c r="AIG86" s="46"/>
      <c r="AIH86" s="46"/>
      <c r="AII86" s="46"/>
      <c r="AIJ86" s="46"/>
      <c r="AIK86" s="46"/>
      <c r="AIL86" s="46"/>
      <c r="AIM86" s="46"/>
      <c r="AIN86" s="46"/>
      <c r="AIO86" s="46"/>
      <c r="AIP86" s="46"/>
      <c r="AIQ86" s="46"/>
      <c r="AIR86" s="46"/>
      <c r="AIS86" s="46"/>
      <c r="AIT86" s="46"/>
      <c r="AIU86" s="46"/>
      <c r="AIV86" s="46"/>
      <c r="AIW86" s="46"/>
      <c r="AIX86" s="46"/>
      <c r="AIY86" s="46"/>
      <c r="AIZ86" s="46"/>
      <c r="AJA86" s="46"/>
      <c r="AJB86" s="46"/>
      <c r="AJC86" s="46"/>
      <c r="AJD86" s="46"/>
      <c r="AJE86" s="46"/>
      <c r="AJF86" s="46"/>
      <c r="AJG86" s="46"/>
      <c r="AJH86" s="46"/>
      <c r="AJI86" s="46"/>
      <c r="AJJ86" s="46"/>
      <c r="AJK86" s="46"/>
      <c r="AJL86" s="46"/>
      <c r="AJM86" s="46"/>
      <c r="AJN86" s="46"/>
      <c r="AJO86" s="46"/>
      <c r="AJP86" s="46"/>
      <c r="AJQ86" s="46"/>
      <c r="AJR86" s="46"/>
      <c r="AJS86" s="46"/>
      <c r="AJT86" s="46"/>
      <c r="AJU86" s="46"/>
      <c r="AJV86" s="46"/>
      <c r="AJW86" s="46"/>
      <c r="AJX86" s="46"/>
      <c r="AJY86" s="46"/>
      <c r="AJZ86" s="46"/>
      <c r="AKA86" s="46"/>
      <c r="AKB86" s="46"/>
      <c r="AKC86" s="46"/>
      <c r="AKD86" s="46"/>
      <c r="AKE86" s="46"/>
      <c r="AKF86" s="46"/>
      <c r="AKG86" s="46"/>
      <c r="AKH86" s="46"/>
      <c r="AKI86" s="46"/>
      <c r="AKJ86" s="46"/>
      <c r="AKK86" s="46"/>
      <c r="AKL86" s="46"/>
      <c r="AKM86" s="46"/>
      <c r="AKN86" s="46"/>
      <c r="AKO86" s="46"/>
      <c r="AKP86" s="46"/>
      <c r="AKQ86" s="46"/>
      <c r="AKR86" s="46"/>
      <c r="AKS86" s="46"/>
      <c r="AKT86" s="46"/>
      <c r="AKU86" s="46"/>
      <c r="AKV86" s="46"/>
      <c r="AKW86" s="46"/>
      <c r="AKX86" s="46"/>
      <c r="AKY86" s="46"/>
      <c r="AKZ86" s="46"/>
      <c r="ALA86" s="46"/>
      <c r="ALB86" s="46"/>
      <c r="ALC86" s="46"/>
      <c r="ALD86" s="46"/>
      <c r="ALE86" s="46"/>
      <c r="ALF86" s="46"/>
      <c r="ALG86" s="46"/>
      <c r="ALH86" s="46"/>
      <c r="ALI86" s="46"/>
      <c r="ALJ86" s="46"/>
      <c r="ALK86" s="46"/>
      <c r="ALL86" s="46"/>
      <c r="ALM86" s="46"/>
      <c r="ALN86" s="46"/>
      <c r="ALO86" s="46"/>
      <c r="ALP86" s="46"/>
      <c r="ALQ86" s="46"/>
      <c r="ALR86" s="46"/>
      <c r="ALS86" s="46"/>
      <c r="ALT86" s="46"/>
      <c r="ALU86" s="46"/>
      <c r="ALV86" s="46"/>
      <c r="ALW86" s="46"/>
      <c r="ALX86" s="46"/>
      <c r="ALY86" s="46"/>
      <c r="ALZ86" s="46"/>
      <c r="AMA86" s="46"/>
      <c r="AMB86" s="46"/>
      <c r="AMC86" s="46"/>
      <c r="AMD86" s="46"/>
      <c r="AME86" s="46"/>
      <c r="AMF86" s="46"/>
      <c r="AMG86" s="46"/>
      <c r="AMH86" s="46"/>
      <c r="AMI86" s="46"/>
      <c r="AMJ86" s="46"/>
    </row>
    <row r="87" spans="1:1024" s="77" customFormat="1" ht="15.75" customHeight="1">
      <c r="A87" s="57"/>
      <c r="B87" s="57"/>
      <c r="C87" s="57"/>
      <c r="D87" s="16"/>
      <c r="E87" s="1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6"/>
      <c r="EU87" s="46"/>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c r="GQ87" s="46"/>
      <c r="GR87" s="46"/>
      <c r="GS87" s="46"/>
      <c r="GT87" s="46"/>
      <c r="GU87" s="46"/>
      <c r="GV87" s="46"/>
      <c r="GW87" s="46"/>
      <c r="GX87" s="46"/>
      <c r="GY87" s="46"/>
      <c r="GZ87" s="46"/>
      <c r="HA87" s="46"/>
      <c r="HB87" s="46"/>
      <c r="HC87" s="46"/>
      <c r="HD87" s="46"/>
      <c r="HE87" s="46"/>
      <c r="HF87" s="46"/>
      <c r="HG87" s="46"/>
      <c r="HH87" s="46"/>
      <c r="HI87" s="46"/>
      <c r="HJ87" s="46"/>
      <c r="HK87" s="46"/>
      <c r="HL87" s="46"/>
      <c r="HM87" s="46"/>
      <c r="HN87" s="46"/>
      <c r="HO87" s="46"/>
      <c r="HP87" s="46"/>
      <c r="HQ87" s="46"/>
      <c r="HR87" s="46"/>
      <c r="HS87" s="46"/>
      <c r="HT87" s="46"/>
      <c r="HU87" s="46"/>
      <c r="HV87" s="46"/>
      <c r="HW87" s="46"/>
      <c r="HX87" s="46"/>
      <c r="HY87" s="46"/>
      <c r="HZ87" s="46"/>
      <c r="IA87" s="46"/>
      <c r="IB87" s="46"/>
      <c r="IC87" s="46"/>
      <c r="ID87" s="46"/>
      <c r="IE87" s="46"/>
      <c r="IF87" s="46"/>
      <c r="IG87" s="46"/>
      <c r="IH87" s="46"/>
      <c r="II87" s="46"/>
      <c r="IJ87" s="46"/>
      <c r="IK87" s="46"/>
      <c r="IL87" s="46"/>
      <c r="IM87" s="46"/>
      <c r="IN87" s="46"/>
      <c r="IO87" s="46"/>
      <c r="IP87" s="46"/>
      <c r="IQ87" s="46"/>
      <c r="IR87" s="46"/>
      <c r="IS87" s="46"/>
      <c r="IT87" s="46"/>
      <c r="IU87" s="46"/>
      <c r="IV87" s="46"/>
      <c r="IW87" s="46"/>
      <c r="IX87" s="46"/>
      <c r="IY87" s="46"/>
      <c r="IZ87" s="46"/>
      <c r="JA87" s="46"/>
      <c r="JB87" s="46"/>
      <c r="JC87" s="46"/>
      <c r="JD87" s="46"/>
      <c r="JE87" s="46"/>
      <c r="JF87" s="46"/>
      <c r="JG87" s="46"/>
      <c r="JH87" s="46"/>
      <c r="JI87" s="46"/>
      <c r="JJ87" s="46"/>
      <c r="JK87" s="46"/>
      <c r="JL87" s="46"/>
      <c r="JM87" s="46"/>
      <c r="JN87" s="46"/>
      <c r="JO87" s="46"/>
      <c r="JP87" s="46"/>
      <c r="JQ87" s="46"/>
      <c r="JR87" s="46"/>
      <c r="JS87" s="46"/>
      <c r="JT87" s="46"/>
      <c r="JU87" s="46"/>
      <c r="JV87" s="46"/>
      <c r="JW87" s="46"/>
      <c r="JX87" s="46"/>
      <c r="JY87" s="46"/>
      <c r="JZ87" s="46"/>
      <c r="KA87" s="46"/>
      <c r="KB87" s="46"/>
      <c r="KC87" s="46"/>
      <c r="KD87" s="46"/>
      <c r="KE87" s="46"/>
      <c r="KF87" s="46"/>
      <c r="KG87" s="46"/>
      <c r="KH87" s="46"/>
      <c r="KI87" s="46"/>
      <c r="KJ87" s="46"/>
      <c r="KK87" s="46"/>
      <c r="KL87" s="46"/>
      <c r="KM87" s="46"/>
      <c r="KN87" s="46"/>
      <c r="KO87" s="46"/>
      <c r="KP87" s="46"/>
      <c r="KQ87" s="46"/>
      <c r="KR87" s="46"/>
      <c r="KS87" s="46"/>
      <c r="KT87" s="46"/>
      <c r="KU87" s="46"/>
      <c r="KV87" s="46"/>
      <c r="KW87" s="46"/>
      <c r="KX87" s="46"/>
      <c r="KY87" s="46"/>
      <c r="KZ87" s="46"/>
      <c r="LA87" s="46"/>
      <c r="LB87" s="46"/>
      <c r="LC87" s="46"/>
      <c r="LD87" s="46"/>
      <c r="LE87" s="46"/>
      <c r="LF87" s="46"/>
      <c r="LG87" s="46"/>
      <c r="LH87" s="46"/>
      <c r="LI87" s="46"/>
      <c r="LJ87" s="46"/>
      <c r="LK87" s="46"/>
      <c r="LL87" s="46"/>
      <c r="LM87" s="46"/>
      <c r="LN87" s="46"/>
      <c r="LO87" s="46"/>
      <c r="LP87" s="46"/>
      <c r="LQ87" s="46"/>
      <c r="LR87" s="46"/>
      <c r="LS87" s="46"/>
      <c r="LT87" s="46"/>
      <c r="LU87" s="46"/>
      <c r="LV87" s="46"/>
      <c r="LW87" s="46"/>
      <c r="LX87" s="46"/>
      <c r="LY87" s="46"/>
      <c r="LZ87" s="46"/>
      <c r="MA87" s="46"/>
      <c r="MB87" s="46"/>
      <c r="MC87" s="46"/>
      <c r="MD87" s="46"/>
      <c r="ME87" s="46"/>
      <c r="MF87" s="46"/>
      <c r="MG87" s="46"/>
      <c r="MH87" s="46"/>
      <c r="MI87" s="46"/>
      <c r="MJ87" s="46"/>
      <c r="MK87" s="46"/>
      <c r="ML87" s="46"/>
      <c r="MM87" s="46"/>
      <c r="MN87" s="46"/>
      <c r="MO87" s="46"/>
      <c r="MP87" s="46"/>
      <c r="MQ87" s="46"/>
      <c r="MR87" s="46"/>
      <c r="MS87" s="46"/>
      <c r="MT87" s="46"/>
      <c r="MU87" s="46"/>
      <c r="MV87" s="46"/>
      <c r="MW87" s="46"/>
      <c r="MX87" s="46"/>
      <c r="MY87" s="46"/>
      <c r="MZ87" s="46"/>
      <c r="NA87" s="46"/>
      <c r="NB87" s="46"/>
      <c r="NC87" s="46"/>
      <c r="ND87" s="46"/>
      <c r="NE87" s="46"/>
      <c r="NF87" s="46"/>
      <c r="NG87" s="46"/>
      <c r="NH87" s="46"/>
      <c r="NI87" s="46"/>
      <c r="NJ87" s="46"/>
      <c r="NK87" s="46"/>
      <c r="NL87" s="46"/>
      <c r="NM87" s="46"/>
      <c r="NN87" s="46"/>
      <c r="NO87" s="46"/>
      <c r="NP87" s="46"/>
      <c r="NQ87" s="46"/>
      <c r="NR87" s="46"/>
      <c r="NS87" s="46"/>
      <c r="NT87" s="46"/>
      <c r="NU87" s="46"/>
      <c r="NV87" s="46"/>
      <c r="NW87" s="46"/>
      <c r="NX87" s="46"/>
      <c r="NY87" s="46"/>
      <c r="NZ87" s="46"/>
      <c r="OA87" s="46"/>
      <c r="OB87" s="46"/>
      <c r="OC87" s="46"/>
      <c r="OD87" s="46"/>
      <c r="OE87" s="46"/>
      <c r="OF87" s="46"/>
      <c r="OG87" s="46"/>
      <c r="OH87" s="46"/>
      <c r="OI87" s="46"/>
      <c r="OJ87" s="46"/>
      <c r="OK87" s="46"/>
      <c r="OL87" s="46"/>
      <c r="OM87" s="46"/>
      <c r="ON87" s="46"/>
      <c r="OO87" s="46"/>
      <c r="OP87" s="46"/>
      <c r="OQ87" s="46"/>
      <c r="OR87" s="46"/>
      <c r="OS87" s="46"/>
      <c r="OT87" s="46"/>
      <c r="OU87" s="46"/>
      <c r="OV87" s="46"/>
      <c r="OW87" s="46"/>
      <c r="OX87" s="46"/>
      <c r="OY87" s="46"/>
      <c r="OZ87" s="46"/>
      <c r="PA87" s="46"/>
      <c r="PB87" s="46"/>
      <c r="PC87" s="46"/>
      <c r="PD87" s="46"/>
      <c r="PE87" s="46"/>
      <c r="PF87" s="46"/>
      <c r="PG87" s="46"/>
      <c r="PH87" s="46"/>
      <c r="PI87" s="46"/>
      <c r="PJ87" s="46"/>
      <c r="PK87" s="46"/>
      <c r="PL87" s="46"/>
      <c r="PM87" s="46"/>
      <c r="PN87" s="46"/>
      <c r="PO87" s="46"/>
      <c r="PP87" s="46"/>
      <c r="PQ87" s="46"/>
      <c r="PR87" s="46"/>
      <c r="PS87" s="46"/>
      <c r="PT87" s="46"/>
      <c r="PU87" s="46"/>
      <c r="PV87" s="46"/>
      <c r="PW87" s="46"/>
      <c r="PX87" s="46"/>
      <c r="PY87" s="46"/>
      <c r="PZ87" s="46"/>
      <c r="QA87" s="46"/>
      <c r="QB87" s="46"/>
      <c r="QC87" s="46"/>
      <c r="QD87" s="46"/>
      <c r="QE87" s="46"/>
      <c r="QF87" s="46"/>
      <c r="QG87" s="46"/>
      <c r="QH87" s="46"/>
      <c r="QI87" s="46"/>
      <c r="QJ87" s="46"/>
      <c r="QK87" s="46"/>
      <c r="QL87" s="46"/>
      <c r="QM87" s="46"/>
      <c r="QN87" s="46"/>
      <c r="QO87" s="46"/>
      <c r="QP87" s="46"/>
      <c r="QQ87" s="46"/>
      <c r="QR87" s="46"/>
      <c r="QS87" s="46"/>
      <c r="QT87" s="46"/>
      <c r="QU87" s="46"/>
      <c r="QV87" s="46"/>
      <c r="QW87" s="46"/>
      <c r="QX87" s="46"/>
      <c r="QY87" s="46"/>
      <c r="QZ87" s="46"/>
      <c r="RA87" s="46"/>
      <c r="RB87" s="46"/>
      <c r="RC87" s="46"/>
      <c r="RD87" s="46"/>
      <c r="RE87" s="46"/>
      <c r="RF87" s="46"/>
      <c r="RG87" s="46"/>
      <c r="RH87" s="46"/>
      <c r="RI87" s="46"/>
      <c r="RJ87" s="46"/>
      <c r="RK87" s="46"/>
      <c r="RL87" s="46"/>
      <c r="RM87" s="46"/>
      <c r="RN87" s="46"/>
      <c r="RO87" s="46"/>
      <c r="RP87" s="46"/>
      <c r="RQ87" s="46"/>
      <c r="RR87" s="46"/>
      <c r="RS87" s="46"/>
      <c r="RT87" s="46"/>
      <c r="RU87" s="46"/>
      <c r="RV87" s="46"/>
      <c r="RW87" s="46"/>
      <c r="RX87" s="46"/>
      <c r="RY87" s="46"/>
      <c r="RZ87" s="46"/>
      <c r="SA87" s="46"/>
      <c r="SB87" s="46"/>
      <c r="SC87" s="46"/>
      <c r="SD87" s="46"/>
      <c r="SE87" s="46"/>
      <c r="SF87" s="46"/>
      <c r="SG87" s="46"/>
      <c r="SH87" s="46"/>
      <c r="SI87" s="46"/>
      <c r="SJ87" s="46"/>
      <c r="SK87" s="46"/>
      <c r="SL87" s="46"/>
      <c r="SM87" s="46"/>
      <c r="SN87" s="46"/>
      <c r="SO87" s="46"/>
      <c r="SP87" s="46"/>
      <c r="SQ87" s="46"/>
      <c r="SR87" s="46"/>
      <c r="SS87" s="46"/>
      <c r="ST87" s="46"/>
      <c r="SU87" s="46"/>
      <c r="SV87" s="46"/>
      <c r="SW87" s="46"/>
      <c r="SX87" s="46"/>
      <c r="SY87" s="46"/>
      <c r="SZ87" s="46"/>
      <c r="TA87" s="46"/>
      <c r="TB87" s="46"/>
      <c r="TC87" s="46"/>
      <c r="TD87" s="46"/>
      <c r="TE87" s="46"/>
      <c r="TF87" s="46"/>
      <c r="TG87" s="46"/>
      <c r="TH87" s="46"/>
      <c r="TI87" s="46"/>
      <c r="TJ87" s="46"/>
      <c r="TK87" s="46"/>
      <c r="TL87" s="46"/>
      <c r="TM87" s="46"/>
      <c r="TN87" s="46"/>
      <c r="TO87" s="46"/>
      <c r="TP87" s="46"/>
      <c r="TQ87" s="46"/>
      <c r="TR87" s="46"/>
      <c r="TS87" s="46"/>
      <c r="TT87" s="46"/>
      <c r="TU87" s="46"/>
      <c r="TV87" s="46"/>
      <c r="TW87" s="46"/>
      <c r="TX87" s="46"/>
      <c r="TY87" s="46"/>
      <c r="TZ87" s="46"/>
      <c r="UA87" s="46"/>
      <c r="UB87" s="46"/>
      <c r="UC87" s="46"/>
      <c r="UD87" s="46"/>
      <c r="UE87" s="46"/>
      <c r="UF87" s="46"/>
      <c r="UG87" s="46"/>
      <c r="UH87" s="46"/>
      <c r="UI87" s="46"/>
      <c r="UJ87" s="46"/>
      <c r="UK87" s="46"/>
      <c r="UL87" s="46"/>
      <c r="UM87" s="46"/>
      <c r="UN87" s="46"/>
      <c r="UO87" s="46"/>
      <c r="UP87" s="46"/>
      <c r="UQ87" s="46"/>
      <c r="UR87" s="46"/>
      <c r="US87" s="46"/>
      <c r="UT87" s="46"/>
      <c r="UU87" s="46"/>
      <c r="UV87" s="46"/>
      <c r="UW87" s="46"/>
      <c r="UX87" s="46"/>
      <c r="UY87" s="46"/>
      <c r="UZ87" s="46"/>
      <c r="VA87" s="46"/>
      <c r="VB87" s="46"/>
      <c r="VC87" s="46"/>
      <c r="VD87" s="46"/>
      <c r="VE87" s="46"/>
      <c r="VF87" s="46"/>
      <c r="VG87" s="46"/>
      <c r="VH87" s="46"/>
      <c r="VI87" s="46"/>
      <c r="VJ87" s="46"/>
      <c r="VK87" s="46"/>
      <c r="VL87" s="46"/>
      <c r="VM87" s="46"/>
      <c r="VN87" s="46"/>
      <c r="VO87" s="46"/>
      <c r="VP87" s="46"/>
      <c r="VQ87" s="46"/>
      <c r="VR87" s="46"/>
      <c r="VS87" s="46"/>
      <c r="VT87" s="46"/>
      <c r="VU87" s="46"/>
      <c r="VV87" s="46"/>
      <c r="VW87" s="46"/>
      <c r="VX87" s="46"/>
      <c r="VY87" s="46"/>
      <c r="VZ87" s="46"/>
      <c r="WA87" s="46"/>
      <c r="WB87" s="46"/>
      <c r="WC87" s="46"/>
      <c r="WD87" s="46"/>
      <c r="WE87" s="46"/>
      <c r="WF87" s="46"/>
      <c r="WG87" s="46"/>
      <c r="WH87" s="46"/>
      <c r="WI87" s="46"/>
      <c r="WJ87" s="46"/>
      <c r="WK87" s="46"/>
      <c r="WL87" s="46"/>
      <c r="WM87" s="46"/>
      <c r="WN87" s="46"/>
      <c r="WO87" s="46"/>
      <c r="WP87" s="46"/>
      <c r="WQ87" s="46"/>
      <c r="WR87" s="46"/>
      <c r="WS87" s="46"/>
      <c r="WT87" s="46"/>
      <c r="WU87" s="46"/>
      <c r="WV87" s="46"/>
      <c r="WW87" s="46"/>
      <c r="WX87" s="46"/>
      <c r="WY87" s="46"/>
      <c r="WZ87" s="46"/>
      <c r="XA87" s="46"/>
      <c r="XB87" s="46"/>
      <c r="XC87" s="46"/>
      <c r="XD87" s="46"/>
      <c r="XE87" s="46"/>
      <c r="XF87" s="46"/>
      <c r="XG87" s="46"/>
      <c r="XH87" s="46"/>
      <c r="XI87" s="46"/>
      <c r="XJ87" s="46"/>
      <c r="XK87" s="46"/>
      <c r="XL87" s="46"/>
      <c r="XM87" s="46"/>
      <c r="XN87" s="46"/>
      <c r="XO87" s="46"/>
      <c r="XP87" s="46"/>
      <c r="XQ87" s="46"/>
      <c r="XR87" s="46"/>
      <c r="XS87" s="46"/>
      <c r="XT87" s="46"/>
      <c r="XU87" s="46"/>
      <c r="XV87" s="46"/>
      <c r="XW87" s="46"/>
      <c r="XX87" s="46"/>
      <c r="XY87" s="46"/>
      <c r="XZ87" s="46"/>
      <c r="YA87" s="46"/>
      <c r="YB87" s="46"/>
      <c r="YC87" s="46"/>
      <c r="YD87" s="46"/>
      <c r="YE87" s="46"/>
      <c r="YF87" s="46"/>
      <c r="YG87" s="46"/>
      <c r="YH87" s="46"/>
      <c r="YI87" s="46"/>
      <c r="YJ87" s="46"/>
      <c r="YK87" s="46"/>
      <c r="YL87" s="46"/>
      <c r="YM87" s="46"/>
      <c r="YN87" s="46"/>
      <c r="YO87" s="46"/>
      <c r="YP87" s="46"/>
      <c r="YQ87" s="46"/>
      <c r="YR87" s="46"/>
      <c r="YS87" s="46"/>
      <c r="YT87" s="46"/>
      <c r="YU87" s="46"/>
      <c r="YV87" s="46"/>
      <c r="YW87" s="46"/>
      <c r="YX87" s="46"/>
      <c r="YY87" s="46"/>
      <c r="YZ87" s="46"/>
      <c r="ZA87" s="46"/>
      <c r="ZB87" s="46"/>
      <c r="ZC87" s="46"/>
      <c r="ZD87" s="46"/>
      <c r="ZE87" s="46"/>
      <c r="ZF87" s="46"/>
      <c r="ZG87" s="46"/>
      <c r="ZH87" s="46"/>
      <c r="ZI87" s="46"/>
      <c r="ZJ87" s="46"/>
      <c r="ZK87" s="46"/>
      <c r="ZL87" s="46"/>
      <c r="ZM87" s="46"/>
      <c r="ZN87" s="46"/>
      <c r="ZO87" s="46"/>
      <c r="ZP87" s="46"/>
      <c r="ZQ87" s="46"/>
      <c r="ZR87" s="46"/>
      <c r="ZS87" s="46"/>
      <c r="ZT87" s="46"/>
      <c r="ZU87" s="46"/>
      <c r="ZV87" s="46"/>
      <c r="ZW87" s="46"/>
      <c r="ZX87" s="46"/>
      <c r="ZY87" s="46"/>
      <c r="ZZ87" s="46"/>
      <c r="AAA87" s="46"/>
      <c r="AAB87" s="46"/>
      <c r="AAC87" s="46"/>
      <c r="AAD87" s="46"/>
      <c r="AAE87" s="46"/>
      <c r="AAF87" s="46"/>
      <c r="AAG87" s="46"/>
      <c r="AAH87" s="46"/>
      <c r="AAI87" s="46"/>
      <c r="AAJ87" s="46"/>
      <c r="AAK87" s="46"/>
      <c r="AAL87" s="46"/>
      <c r="AAM87" s="46"/>
      <c r="AAN87" s="46"/>
      <c r="AAO87" s="46"/>
      <c r="AAP87" s="46"/>
      <c r="AAQ87" s="46"/>
      <c r="AAR87" s="46"/>
      <c r="AAS87" s="46"/>
      <c r="AAT87" s="46"/>
      <c r="AAU87" s="46"/>
      <c r="AAV87" s="46"/>
      <c r="AAW87" s="46"/>
      <c r="AAX87" s="46"/>
      <c r="AAY87" s="46"/>
      <c r="AAZ87" s="46"/>
      <c r="ABA87" s="46"/>
      <c r="ABB87" s="46"/>
      <c r="ABC87" s="46"/>
      <c r="ABD87" s="46"/>
      <c r="ABE87" s="46"/>
      <c r="ABF87" s="46"/>
      <c r="ABG87" s="46"/>
      <c r="ABH87" s="46"/>
      <c r="ABI87" s="46"/>
      <c r="ABJ87" s="46"/>
      <c r="ABK87" s="46"/>
      <c r="ABL87" s="46"/>
      <c r="ABM87" s="46"/>
      <c r="ABN87" s="46"/>
      <c r="ABO87" s="46"/>
      <c r="ABP87" s="46"/>
      <c r="ABQ87" s="46"/>
      <c r="ABR87" s="46"/>
      <c r="ABS87" s="46"/>
      <c r="ABT87" s="46"/>
      <c r="ABU87" s="46"/>
      <c r="ABV87" s="46"/>
      <c r="ABW87" s="46"/>
      <c r="ABX87" s="46"/>
      <c r="ABY87" s="46"/>
      <c r="ABZ87" s="46"/>
      <c r="ACA87" s="46"/>
      <c r="ACB87" s="46"/>
      <c r="ACC87" s="46"/>
      <c r="ACD87" s="46"/>
      <c r="ACE87" s="46"/>
      <c r="ACF87" s="46"/>
      <c r="ACG87" s="46"/>
      <c r="ACH87" s="46"/>
      <c r="ACI87" s="46"/>
      <c r="ACJ87" s="46"/>
      <c r="ACK87" s="46"/>
      <c r="ACL87" s="46"/>
      <c r="ACM87" s="46"/>
      <c r="ACN87" s="46"/>
      <c r="ACO87" s="46"/>
      <c r="ACP87" s="46"/>
      <c r="ACQ87" s="46"/>
      <c r="ACR87" s="46"/>
      <c r="ACS87" s="46"/>
      <c r="ACT87" s="46"/>
      <c r="ACU87" s="46"/>
      <c r="ACV87" s="46"/>
      <c r="ACW87" s="46"/>
      <c r="ACX87" s="46"/>
      <c r="ACY87" s="46"/>
      <c r="ACZ87" s="46"/>
      <c r="ADA87" s="46"/>
      <c r="ADB87" s="46"/>
      <c r="ADC87" s="46"/>
      <c r="ADD87" s="46"/>
      <c r="ADE87" s="46"/>
      <c r="ADF87" s="46"/>
      <c r="ADG87" s="46"/>
      <c r="ADH87" s="46"/>
      <c r="ADI87" s="46"/>
      <c r="ADJ87" s="46"/>
      <c r="ADK87" s="46"/>
      <c r="ADL87" s="46"/>
      <c r="ADM87" s="46"/>
      <c r="ADN87" s="46"/>
      <c r="ADO87" s="46"/>
      <c r="ADP87" s="46"/>
      <c r="ADQ87" s="46"/>
      <c r="ADR87" s="46"/>
      <c r="ADS87" s="46"/>
      <c r="ADT87" s="46"/>
      <c r="ADU87" s="46"/>
      <c r="ADV87" s="46"/>
      <c r="ADW87" s="46"/>
      <c r="ADX87" s="46"/>
      <c r="ADY87" s="46"/>
      <c r="ADZ87" s="46"/>
      <c r="AEA87" s="46"/>
      <c r="AEB87" s="46"/>
      <c r="AEC87" s="46"/>
      <c r="AED87" s="46"/>
      <c r="AEE87" s="46"/>
      <c r="AEF87" s="46"/>
      <c r="AEG87" s="46"/>
      <c r="AEH87" s="46"/>
      <c r="AEI87" s="46"/>
      <c r="AEJ87" s="46"/>
      <c r="AEK87" s="46"/>
      <c r="AEL87" s="46"/>
      <c r="AEM87" s="46"/>
      <c r="AEN87" s="46"/>
      <c r="AEO87" s="46"/>
      <c r="AEP87" s="46"/>
      <c r="AEQ87" s="46"/>
      <c r="AER87" s="46"/>
      <c r="AES87" s="46"/>
      <c r="AET87" s="46"/>
      <c r="AEU87" s="46"/>
      <c r="AEV87" s="46"/>
      <c r="AEW87" s="46"/>
      <c r="AEX87" s="46"/>
      <c r="AEY87" s="46"/>
      <c r="AEZ87" s="46"/>
      <c r="AFA87" s="46"/>
      <c r="AFB87" s="46"/>
      <c r="AFC87" s="46"/>
      <c r="AFD87" s="46"/>
      <c r="AFE87" s="46"/>
      <c r="AFF87" s="46"/>
      <c r="AFG87" s="46"/>
      <c r="AFH87" s="46"/>
      <c r="AFI87" s="46"/>
      <c r="AFJ87" s="46"/>
      <c r="AFK87" s="46"/>
      <c r="AFL87" s="46"/>
      <c r="AFM87" s="46"/>
      <c r="AFN87" s="46"/>
      <c r="AFO87" s="46"/>
      <c r="AFP87" s="46"/>
      <c r="AFQ87" s="46"/>
      <c r="AFR87" s="46"/>
      <c r="AFS87" s="46"/>
      <c r="AFT87" s="46"/>
      <c r="AFU87" s="46"/>
      <c r="AFV87" s="46"/>
      <c r="AFW87" s="46"/>
      <c r="AFX87" s="46"/>
      <c r="AFY87" s="46"/>
      <c r="AFZ87" s="46"/>
      <c r="AGA87" s="46"/>
      <c r="AGB87" s="46"/>
      <c r="AGC87" s="46"/>
      <c r="AGD87" s="46"/>
      <c r="AGE87" s="46"/>
      <c r="AGF87" s="46"/>
      <c r="AGG87" s="46"/>
      <c r="AGH87" s="46"/>
      <c r="AGI87" s="46"/>
      <c r="AGJ87" s="46"/>
      <c r="AGK87" s="46"/>
      <c r="AGL87" s="46"/>
      <c r="AGM87" s="46"/>
      <c r="AGN87" s="46"/>
      <c r="AGO87" s="46"/>
      <c r="AGP87" s="46"/>
      <c r="AGQ87" s="46"/>
      <c r="AGR87" s="46"/>
      <c r="AGS87" s="46"/>
      <c r="AGT87" s="46"/>
      <c r="AGU87" s="46"/>
      <c r="AGV87" s="46"/>
      <c r="AGW87" s="46"/>
      <c r="AGX87" s="46"/>
      <c r="AGY87" s="46"/>
      <c r="AGZ87" s="46"/>
      <c r="AHA87" s="46"/>
      <c r="AHB87" s="46"/>
      <c r="AHC87" s="46"/>
      <c r="AHD87" s="46"/>
      <c r="AHE87" s="46"/>
      <c r="AHF87" s="46"/>
      <c r="AHG87" s="46"/>
      <c r="AHH87" s="46"/>
      <c r="AHI87" s="46"/>
      <c r="AHJ87" s="46"/>
      <c r="AHK87" s="46"/>
      <c r="AHL87" s="46"/>
      <c r="AHM87" s="46"/>
      <c r="AHN87" s="46"/>
      <c r="AHO87" s="46"/>
      <c r="AHP87" s="46"/>
      <c r="AHQ87" s="46"/>
      <c r="AHR87" s="46"/>
      <c r="AHS87" s="46"/>
      <c r="AHT87" s="46"/>
      <c r="AHU87" s="46"/>
      <c r="AHV87" s="46"/>
      <c r="AHW87" s="46"/>
      <c r="AHX87" s="46"/>
      <c r="AHY87" s="46"/>
      <c r="AHZ87" s="46"/>
      <c r="AIA87" s="46"/>
      <c r="AIB87" s="46"/>
      <c r="AIC87" s="46"/>
      <c r="AID87" s="46"/>
      <c r="AIE87" s="46"/>
      <c r="AIF87" s="46"/>
      <c r="AIG87" s="46"/>
      <c r="AIH87" s="46"/>
      <c r="AII87" s="46"/>
      <c r="AIJ87" s="46"/>
      <c r="AIK87" s="46"/>
      <c r="AIL87" s="46"/>
      <c r="AIM87" s="46"/>
      <c r="AIN87" s="46"/>
      <c r="AIO87" s="46"/>
      <c r="AIP87" s="46"/>
      <c r="AIQ87" s="46"/>
      <c r="AIR87" s="46"/>
      <c r="AIS87" s="46"/>
      <c r="AIT87" s="46"/>
      <c r="AIU87" s="46"/>
      <c r="AIV87" s="46"/>
      <c r="AIW87" s="46"/>
      <c r="AIX87" s="46"/>
      <c r="AIY87" s="46"/>
      <c r="AIZ87" s="46"/>
      <c r="AJA87" s="46"/>
      <c r="AJB87" s="46"/>
      <c r="AJC87" s="46"/>
      <c r="AJD87" s="46"/>
      <c r="AJE87" s="46"/>
      <c r="AJF87" s="46"/>
      <c r="AJG87" s="46"/>
      <c r="AJH87" s="46"/>
      <c r="AJI87" s="46"/>
      <c r="AJJ87" s="46"/>
      <c r="AJK87" s="46"/>
      <c r="AJL87" s="46"/>
      <c r="AJM87" s="46"/>
      <c r="AJN87" s="46"/>
      <c r="AJO87" s="46"/>
      <c r="AJP87" s="46"/>
      <c r="AJQ87" s="46"/>
      <c r="AJR87" s="46"/>
      <c r="AJS87" s="46"/>
      <c r="AJT87" s="46"/>
      <c r="AJU87" s="46"/>
      <c r="AJV87" s="46"/>
      <c r="AJW87" s="46"/>
      <c r="AJX87" s="46"/>
      <c r="AJY87" s="46"/>
      <c r="AJZ87" s="46"/>
      <c r="AKA87" s="46"/>
      <c r="AKB87" s="46"/>
      <c r="AKC87" s="46"/>
      <c r="AKD87" s="46"/>
      <c r="AKE87" s="46"/>
      <c r="AKF87" s="46"/>
      <c r="AKG87" s="46"/>
      <c r="AKH87" s="46"/>
      <c r="AKI87" s="46"/>
      <c r="AKJ87" s="46"/>
      <c r="AKK87" s="46"/>
      <c r="AKL87" s="46"/>
      <c r="AKM87" s="46"/>
      <c r="AKN87" s="46"/>
      <c r="AKO87" s="46"/>
      <c r="AKP87" s="46"/>
      <c r="AKQ87" s="46"/>
      <c r="AKR87" s="46"/>
      <c r="AKS87" s="46"/>
      <c r="AKT87" s="46"/>
      <c r="AKU87" s="46"/>
      <c r="AKV87" s="46"/>
      <c r="AKW87" s="46"/>
      <c r="AKX87" s="46"/>
      <c r="AKY87" s="46"/>
      <c r="AKZ87" s="46"/>
      <c r="ALA87" s="46"/>
      <c r="ALB87" s="46"/>
      <c r="ALC87" s="46"/>
      <c r="ALD87" s="46"/>
      <c r="ALE87" s="46"/>
      <c r="ALF87" s="46"/>
      <c r="ALG87" s="46"/>
      <c r="ALH87" s="46"/>
      <c r="ALI87" s="46"/>
      <c r="ALJ87" s="46"/>
      <c r="ALK87" s="46"/>
      <c r="ALL87" s="46"/>
      <c r="ALM87" s="46"/>
      <c r="ALN87" s="46"/>
      <c r="ALO87" s="46"/>
      <c r="ALP87" s="46"/>
      <c r="ALQ87" s="46"/>
      <c r="ALR87" s="46"/>
      <c r="ALS87" s="46"/>
      <c r="ALT87" s="46"/>
      <c r="ALU87" s="46"/>
      <c r="ALV87" s="46"/>
      <c r="ALW87" s="46"/>
      <c r="ALX87" s="46"/>
      <c r="ALY87" s="46"/>
      <c r="ALZ87" s="46"/>
      <c r="AMA87" s="46"/>
      <c r="AMB87" s="46"/>
      <c r="AMC87" s="46"/>
      <c r="AMD87" s="46"/>
      <c r="AME87" s="46"/>
      <c r="AMF87" s="46"/>
      <c r="AMG87" s="46"/>
      <c r="AMH87" s="46"/>
      <c r="AMI87" s="46"/>
      <c r="AMJ87" s="46"/>
    </row>
    <row r="88" spans="1:1024" s="77" customFormat="1" ht="15.75" customHeight="1">
      <c r="A88" s="76" t="s">
        <v>83</v>
      </c>
      <c r="B88" s="57"/>
      <c r="C88" s="57"/>
      <c r="D88" s="16"/>
      <c r="E88" s="1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c r="GQ88" s="46"/>
      <c r="GR88" s="46"/>
      <c r="GS88" s="46"/>
      <c r="GT88" s="46"/>
      <c r="GU88" s="46"/>
      <c r="GV88" s="46"/>
      <c r="GW88" s="46"/>
      <c r="GX88" s="46"/>
      <c r="GY88" s="46"/>
      <c r="GZ88" s="46"/>
      <c r="HA88" s="46"/>
      <c r="HB88" s="46"/>
      <c r="HC88" s="46"/>
      <c r="HD88" s="46"/>
      <c r="HE88" s="46"/>
      <c r="HF88" s="46"/>
      <c r="HG88" s="46"/>
      <c r="HH88" s="46"/>
      <c r="HI88" s="46"/>
      <c r="HJ88" s="46"/>
      <c r="HK88" s="46"/>
      <c r="HL88" s="46"/>
      <c r="HM88" s="46"/>
      <c r="HN88" s="46"/>
      <c r="HO88" s="46"/>
      <c r="HP88" s="46"/>
      <c r="HQ88" s="46"/>
      <c r="HR88" s="46"/>
      <c r="HS88" s="46"/>
      <c r="HT88" s="46"/>
      <c r="HU88" s="46"/>
      <c r="HV88" s="46"/>
      <c r="HW88" s="46"/>
      <c r="HX88" s="46"/>
      <c r="HY88" s="46"/>
      <c r="HZ88" s="46"/>
      <c r="IA88" s="46"/>
      <c r="IB88" s="46"/>
      <c r="IC88" s="46"/>
      <c r="ID88" s="46"/>
      <c r="IE88" s="46"/>
      <c r="IF88" s="46"/>
      <c r="IG88" s="46"/>
      <c r="IH88" s="46"/>
      <c r="II88" s="46"/>
      <c r="IJ88" s="46"/>
      <c r="IK88" s="46"/>
      <c r="IL88" s="46"/>
      <c r="IM88" s="46"/>
      <c r="IN88" s="46"/>
      <c r="IO88" s="46"/>
      <c r="IP88" s="46"/>
      <c r="IQ88" s="46"/>
      <c r="IR88" s="46"/>
      <c r="IS88" s="46"/>
      <c r="IT88" s="46"/>
      <c r="IU88" s="46"/>
      <c r="IV88" s="46"/>
      <c r="IW88" s="46"/>
      <c r="IX88" s="46"/>
      <c r="IY88" s="46"/>
      <c r="IZ88" s="46"/>
      <c r="JA88" s="46"/>
      <c r="JB88" s="46"/>
      <c r="JC88" s="46"/>
      <c r="JD88" s="46"/>
      <c r="JE88" s="46"/>
      <c r="JF88" s="46"/>
      <c r="JG88" s="46"/>
      <c r="JH88" s="46"/>
      <c r="JI88" s="46"/>
      <c r="JJ88" s="46"/>
      <c r="JK88" s="46"/>
      <c r="JL88" s="46"/>
      <c r="JM88" s="46"/>
      <c r="JN88" s="46"/>
      <c r="JO88" s="46"/>
      <c r="JP88" s="46"/>
      <c r="JQ88" s="46"/>
      <c r="JR88" s="46"/>
      <c r="JS88" s="46"/>
      <c r="JT88" s="46"/>
      <c r="JU88" s="46"/>
      <c r="JV88" s="46"/>
      <c r="JW88" s="46"/>
      <c r="JX88" s="46"/>
      <c r="JY88" s="46"/>
      <c r="JZ88" s="46"/>
      <c r="KA88" s="46"/>
      <c r="KB88" s="46"/>
      <c r="KC88" s="46"/>
      <c r="KD88" s="46"/>
      <c r="KE88" s="46"/>
      <c r="KF88" s="46"/>
      <c r="KG88" s="46"/>
      <c r="KH88" s="46"/>
      <c r="KI88" s="46"/>
      <c r="KJ88" s="46"/>
      <c r="KK88" s="46"/>
      <c r="KL88" s="46"/>
      <c r="KM88" s="46"/>
      <c r="KN88" s="46"/>
      <c r="KO88" s="46"/>
      <c r="KP88" s="46"/>
      <c r="KQ88" s="46"/>
      <c r="KR88" s="46"/>
      <c r="KS88" s="46"/>
      <c r="KT88" s="46"/>
      <c r="KU88" s="46"/>
      <c r="KV88" s="46"/>
      <c r="KW88" s="46"/>
      <c r="KX88" s="46"/>
      <c r="KY88" s="46"/>
      <c r="KZ88" s="46"/>
      <c r="LA88" s="46"/>
      <c r="LB88" s="46"/>
      <c r="LC88" s="46"/>
      <c r="LD88" s="46"/>
      <c r="LE88" s="46"/>
      <c r="LF88" s="46"/>
      <c r="LG88" s="46"/>
      <c r="LH88" s="46"/>
      <c r="LI88" s="46"/>
      <c r="LJ88" s="46"/>
      <c r="LK88" s="46"/>
      <c r="LL88" s="46"/>
      <c r="LM88" s="46"/>
      <c r="LN88" s="46"/>
      <c r="LO88" s="46"/>
      <c r="LP88" s="46"/>
      <c r="LQ88" s="46"/>
      <c r="LR88" s="46"/>
      <c r="LS88" s="46"/>
      <c r="LT88" s="46"/>
      <c r="LU88" s="46"/>
      <c r="LV88" s="46"/>
      <c r="LW88" s="46"/>
      <c r="LX88" s="46"/>
      <c r="LY88" s="46"/>
      <c r="LZ88" s="46"/>
      <c r="MA88" s="46"/>
      <c r="MB88" s="46"/>
      <c r="MC88" s="46"/>
      <c r="MD88" s="46"/>
      <c r="ME88" s="46"/>
      <c r="MF88" s="46"/>
      <c r="MG88" s="46"/>
      <c r="MH88" s="46"/>
      <c r="MI88" s="46"/>
      <c r="MJ88" s="46"/>
      <c r="MK88" s="46"/>
      <c r="ML88" s="46"/>
      <c r="MM88" s="46"/>
      <c r="MN88" s="46"/>
      <c r="MO88" s="46"/>
      <c r="MP88" s="46"/>
      <c r="MQ88" s="46"/>
      <c r="MR88" s="46"/>
      <c r="MS88" s="46"/>
      <c r="MT88" s="46"/>
      <c r="MU88" s="46"/>
      <c r="MV88" s="46"/>
      <c r="MW88" s="46"/>
      <c r="MX88" s="46"/>
      <c r="MY88" s="46"/>
      <c r="MZ88" s="46"/>
      <c r="NA88" s="46"/>
      <c r="NB88" s="46"/>
      <c r="NC88" s="46"/>
      <c r="ND88" s="46"/>
      <c r="NE88" s="46"/>
      <c r="NF88" s="46"/>
      <c r="NG88" s="46"/>
      <c r="NH88" s="46"/>
      <c r="NI88" s="46"/>
      <c r="NJ88" s="46"/>
      <c r="NK88" s="46"/>
      <c r="NL88" s="46"/>
      <c r="NM88" s="46"/>
      <c r="NN88" s="46"/>
      <c r="NO88" s="46"/>
      <c r="NP88" s="46"/>
      <c r="NQ88" s="46"/>
      <c r="NR88" s="46"/>
      <c r="NS88" s="46"/>
      <c r="NT88" s="46"/>
      <c r="NU88" s="46"/>
      <c r="NV88" s="46"/>
      <c r="NW88" s="46"/>
      <c r="NX88" s="46"/>
      <c r="NY88" s="46"/>
      <c r="NZ88" s="46"/>
      <c r="OA88" s="46"/>
      <c r="OB88" s="46"/>
      <c r="OC88" s="46"/>
      <c r="OD88" s="46"/>
      <c r="OE88" s="46"/>
      <c r="OF88" s="46"/>
      <c r="OG88" s="46"/>
      <c r="OH88" s="46"/>
      <c r="OI88" s="46"/>
      <c r="OJ88" s="46"/>
      <c r="OK88" s="46"/>
      <c r="OL88" s="46"/>
      <c r="OM88" s="46"/>
      <c r="ON88" s="46"/>
      <c r="OO88" s="46"/>
      <c r="OP88" s="46"/>
      <c r="OQ88" s="46"/>
      <c r="OR88" s="46"/>
      <c r="OS88" s="46"/>
      <c r="OT88" s="46"/>
      <c r="OU88" s="46"/>
      <c r="OV88" s="46"/>
      <c r="OW88" s="46"/>
      <c r="OX88" s="46"/>
      <c r="OY88" s="46"/>
      <c r="OZ88" s="46"/>
      <c r="PA88" s="46"/>
      <c r="PB88" s="46"/>
      <c r="PC88" s="46"/>
      <c r="PD88" s="46"/>
      <c r="PE88" s="46"/>
      <c r="PF88" s="46"/>
      <c r="PG88" s="46"/>
      <c r="PH88" s="46"/>
      <c r="PI88" s="46"/>
      <c r="PJ88" s="46"/>
      <c r="PK88" s="46"/>
      <c r="PL88" s="46"/>
      <c r="PM88" s="46"/>
      <c r="PN88" s="46"/>
      <c r="PO88" s="46"/>
      <c r="PP88" s="46"/>
      <c r="PQ88" s="46"/>
      <c r="PR88" s="46"/>
      <c r="PS88" s="46"/>
      <c r="PT88" s="46"/>
      <c r="PU88" s="46"/>
      <c r="PV88" s="46"/>
      <c r="PW88" s="46"/>
      <c r="PX88" s="46"/>
      <c r="PY88" s="46"/>
      <c r="PZ88" s="46"/>
      <c r="QA88" s="46"/>
      <c r="QB88" s="46"/>
      <c r="QC88" s="46"/>
      <c r="QD88" s="46"/>
      <c r="QE88" s="46"/>
      <c r="QF88" s="46"/>
      <c r="QG88" s="46"/>
      <c r="QH88" s="46"/>
      <c r="QI88" s="46"/>
      <c r="QJ88" s="46"/>
      <c r="QK88" s="46"/>
      <c r="QL88" s="46"/>
      <c r="QM88" s="46"/>
      <c r="QN88" s="46"/>
      <c r="QO88" s="46"/>
      <c r="QP88" s="46"/>
      <c r="QQ88" s="46"/>
      <c r="QR88" s="46"/>
      <c r="QS88" s="46"/>
      <c r="QT88" s="46"/>
      <c r="QU88" s="46"/>
      <c r="QV88" s="46"/>
      <c r="QW88" s="46"/>
      <c r="QX88" s="46"/>
      <c r="QY88" s="46"/>
      <c r="QZ88" s="46"/>
      <c r="RA88" s="46"/>
      <c r="RB88" s="46"/>
      <c r="RC88" s="46"/>
      <c r="RD88" s="46"/>
      <c r="RE88" s="46"/>
      <c r="RF88" s="46"/>
      <c r="RG88" s="46"/>
      <c r="RH88" s="46"/>
      <c r="RI88" s="46"/>
      <c r="RJ88" s="46"/>
      <c r="RK88" s="46"/>
      <c r="RL88" s="46"/>
      <c r="RM88" s="46"/>
      <c r="RN88" s="46"/>
      <c r="RO88" s="46"/>
      <c r="RP88" s="46"/>
      <c r="RQ88" s="46"/>
      <c r="RR88" s="46"/>
      <c r="RS88" s="46"/>
      <c r="RT88" s="46"/>
      <c r="RU88" s="46"/>
      <c r="RV88" s="46"/>
      <c r="RW88" s="46"/>
      <c r="RX88" s="46"/>
      <c r="RY88" s="46"/>
      <c r="RZ88" s="46"/>
      <c r="SA88" s="46"/>
      <c r="SB88" s="46"/>
      <c r="SC88" s="46"/>
      <c r="SD88" s="46"/>
      <c r="SE88" s="46"/>
      <c r="SF88" s="46"/>
      <c r="SG88" s="46"/>
      <c r="SH88" s="46"/>
      <c r="SI88" s="46"/>
      <c r="SJ88" s="46"/>
      <c r="SK88" s="46"/>
      <c r="SL88" s="46"/>
      <c r="SM88" s="46"/>
      <c r="SN88" s="46"/>
      <c r="SO88" s="46"/>
      <c r="SP88" s="46"/>
      <c r="SQ88" s="46"/>
      <c r="SR88" s="46"/>
      <c r="SS88" s="46"/>
      <c r="ST88" s="46"/>
      <c r="SU88" s="46"/>
      <c r="SV88" s="46"/>
      <c r="SW88" s="46"/>
      <c r="SX88" s="46"/>
      <c r="SY88" s="46"/>
      <c r="SZ88" s="46"/>
      <c r="TA88" s="46"/>
      <c r="TB88" s="46"/>
      <c r="TC88" s="46"/>
      <c r="TD88" s="46"/>
      <c r="TE88" s="46"/>
      <c r="TF88" s="46"/>
      <c r="TG88" s="46"/>
      <c r="TH88" s="46"/>
      <c r="TI88" s="46"/>
      <c r="TJ88" s="46"/>
      <c r="TK88" s="46"/>
      <c r="TL88" s="46"/>
      <c r="TM88" s="46"/>
      <c r="TN88" s="46"/>
      <c r="TO88" s="46"/>
      <c r="TP88" s="46"/>
      <c r="TQ88" s="46"/>
      <c r="TR88" s="46"/>
      <c r="TS88" s="46"/>
      <c r="TT88" s="46"/>
      <c r="TU88" s="46"/>
      <c r="TV88" s="46"/>
      <c r="TW88" s="46"/>
      <c r="TX88" s="46"/>
      <c r="TY88" s="46"/>
      <c r="TZ88" s="46"/>
      <c r="UA88" s="46"/>
      <c r="UB88" s="46"/>
      <c r="UC88" s="46"/>
      <c r="UD88" s="46"/>
      <c r="UE88" s="46"/>
      <c r="UF88" s="46"/>
      <c r="UG88" s="46"/>
      <c r="UH88" s="46"/>
      <c r="UI88" s="46"/>
      <c r="UJ88" s="46"/>
      <c r="UK88" s="46"/>
      <c r="UL88" s="46"/>
      <c r="UM88" s="46"/>
      <c r="UN88" s="46"/>
      <c r="UO88" s="46"/>
      <c r="UP88" s="46"/>
      <c r="UQ88" s="46"/>
      <c r="UR88" s="46"/>
      <c r="US88" s="46"/>
      <c r="UT88" s="46"/>
      <c r="UU88" s="46"/>
      <c r="UV88" s="46"/>
      <c r="UW88" s="46"/>
      <c r="UX88" s="46"/>
      <c r="UY88" s="46"/>
      <c r="UZ88" s="46"/>
      <c r="VA88" s="46"/>
      <c r="VB88" s="46"/>
      <c r="VC88" s="46"/>
      <c r="VD88" s="46"/>
      <c r="VE88" s="46"/>
      <c r="VF88" s="46"/>
      <c r="VG88" s="46"/>
      <c r="VH88" s="46"/>
      <c r="VI88" s="46"/>
      <c r="VJ88" s="46"/>
      <c r="VK88" s="46"/>
      <c r="VL88" s="46"/>
      <c r="VM88" s="46"/>
      <c r="VN88" s="46"/>
      <c r="VO88" s="46"/>
      <c r="VP88" s="46"/>
      <c r="VQ88" s="46"/>
      <c r="VR88" s="46"/>
      <c r="VS88" s="46"/>
      <c r="VT88" s="46"/>
      <c r="VU88" s="46"/>
      <c r="VV88" s="46"/>
      <c r="VW88" s="46"/>
      <c r="VX88" s="46"/>
      <c r="VY88" s="46"/>
      <c r="VZ88" s="46"/>
      <c r="WA88" s="46"/>
      <c r="WB88" s="46"/>
      <c r="WC88" s="46"/>
      <c r="WD88" s="46"/>
      <c r="WE88" s="46"/>
      <c r="WF88" s="46"/>
      <c r="WG88" s="46"/>
      <c r="WH88" s="46"/>
      <c r="WI88" s="46"/>
      <c r="WJ88" s="46"/>
      <c r="WK88" s="46"/>
      <c r="WL88" s="46"/>
      <c r="WM88" s="46"/>
      <c r="WN88" s="46"/>
      <c r="WO88" s="46"/>
      <c r="WP88" s="46"/>
      <c r="WQ88" s="46"/>
      <c r="WR88" s="46"/>
      <c r="WS88" s="46"/>
      <c r="WT88" s="46"/>
      <c r="WU88" s="46"/>
      <c r="WV88" s="46"/>
      <c r="WW88" s="46"/>
      <c r="WX88" s="46"/>
      <c r="WY88" s="46"/>
      <c r="WZ88" s="46"/>
      <c r="XA88" s="46"/>
      <c r="XB88" s="46"/>
      <c r="XC88" s="46"/>
      <c r="XD88" s="46"/>
      <c r="XE88" s="46"/>
      <c r="XF88" s="46"/>
      <c r="XG88" s="46"/>
      <c r="XH88" s="46"/>
      <c r="XI88" s="46"/>
      <c r="XJ88" s="46"/>
      <c r="XK88" s="46"/>
      <c r="XL88" s="46"/>
      <c r="XM88" s="46"/>
      <c r="XN88" s="46"/>
      <c r="XO88" s="46"/>
      <c r="XP88" s="46"/>
      <c r="XQ88" s="46"/>
      <c r="XR88" s="46"/>
      <c r="XS88" s="46"/>
      <c r="XT88" s="46"/>
      <c r="XU88" s="46"/>
      <c r="XV88" s="46"/>
      <c r="XW88" s="46"/>
      <c r="XX88" s="46"/>
      <c r="XY88" s="46"/>
      <c r="XZ88" s="46"/>
      <c r="YA88" s="46"/>
      <c r="YB88" s="46"/>
      <c r="YC88" s="46"/>
      <c r="YD88" s="46"/>
      <c r="YE88" s="46"/>
      <c r="YF88" s="46"/>
      <c r="YG88" s="46"/>
      <c r="YH88" s="46"/>
      <c r="YI88" s="46"/>
      <c r="YJ88" s="46"/>
      <c r="YK88" s="46"/>
      <c r="YL88" s="46"/>
      <c r="YM88" s="46"/>
      <c r="YN88" s="46"/>
      <c r="YO88" s="46"/>
      <c r="YP88" s="46"/>
      <c r="YQ88" s="46"/>
      <c r="YR88" s="46"/>
      <c r="YS88" s="46"/>
      <c r="YT88" s="46"/>
      <c r="YU88" s="46"/>
      <c r="YV88" s="46"/>
      <c r="YW88" s="46"/>
      <c r="YX88" s="46"/>
      <c r="YY88" s="46"/>
      <c r="YZ88" s="46"/>
      <c r="ZA88" s="46"/>
      <c r="ZB88" s="46"/>
      <c r="ZC88" s="46"/>
      <c r="ZD88" s="46"/>
      <c r="ZE88" s="46"/>
      <c r="ZF88" s="46"/>
      <c r="ZG88" s="46"/>
      <c r="ZH88" s="46"/>
      <c r="ZI88" s="46"/>
      <c r="ZJ88" s="46"/>
      <c r="ZK88" s="46"/>
      <c r="ZL88" s="46"/>
      <c r="ZM88" s="46"/>
      <c r="ZN88" s="46"/>
      <c r="ZO88" s="46"/>
      <c r="ZP88" s="46"/>
      <c r="ZQ88" s="46"/>
      <c r="ZR88" s="46"/>
      <c r="ZS88" s="46"/>
      <c r="ZT88" s="46"/>
      <c r="ZU88" s="46"/>
      <c r="ZV88" s="46"/>
      <c r="ZW88" s="46"/>
      <c r="ZX88" s="46"/>
      <c r="ZY88" s="46"/>
      <c r="ZZ88" s="46"/>
      <c r="AAA88" s="46"/>
      <c r="AAB88" s="46"/>
      <c r="AAC88" s="46"/>
      <c r="AAD88" s="46"/>
      <c r="AAE88" s="46"/>
      <c r="AAF88" s="46"/>
      <c r="AAG88" s="46"/>
      <c r="AAH88" s="46"/>
      <c r="AAI88" s="46"/>
      <c r="AAJ88" s="46"/>
      <c r="AAK88" s="46"/>
      <c r="AAL88" s="46"/>
      <c r="AAM88" s="46"/>
      <c r="AAN88" s="46"/>
      <c r="AAO88" s="46"/>
      <c r="AAP88" s="46"/>
      <c r="AAQ88" s="46"/>
      <c r="AAR88" s="46"/>
      <c r="AAS88" s="46"/>
      <c r="AAT88" s="46"/>
      <c r="AAU88" s="46"/>
      <c r="AAV88" s="46"/>
      <c r="AAW88" s="46"/>
      <c r="AAX88" s="46"/>
      <c r="AAY88" s="46"/>
      <c r="AAZ88" s="46"/>
      <c r="ABA88" s="46"/>
      <c r="ABB88" s="46"/>
      <c r="ABC88" s="46"/>
      <c r="ABD88" s="46"/>
      <c r="ABE88" s="46"/>
      <c r="ABF88" s="46"/>
      <c r="ABG88" s="46"/>
      <c r="ABH88" s="46"/>
      <c r="ABI88" s="46"/>
      <c r="ABJ88" s="46"/>
      <c r="ABK88" s="46"/>
      <c r="ABL88" s="46"/>
      <c r="ABM88" s="46"/>
      <c r="ABN88" s="46"/>
      <c r="ABO88" s="46"/>
      <c r="ABP88" s="46"/>
      <c r="ABQ88" s="46"/>
      <c r="ABR88" s="46"/>
      <c r="ABS88" s="46"/>
      <c r="ABT88" s="46"/>
      <c r="ABU88" s="46"/>
      <c r="ABV88" s="46"/>
      <c r="ABW88" s="46"/>
      <c r="ABX88" s="46"/>
      <c r="ABY88" s="46"/>
      <c r="ABZ88" s="46"/>
      <c r="ACA88" s="46"/>
      <c r="ACB88" s="46"/>
      <c r="ACC88" s="46"/>
      <c r="ACD88" s="46"/>
      <c r="ACE88" s="46"/>
      <c r="ACF88" s="46"/>
      <c r="ACG88" s="46"/>
      <c r="ACH88" s="46"/>
      <c r="ACI88" s="46"/>
      <c r="ACJ88" s="46"/>
      <c r="ACK88" s="46"/>
      <c r="ACL88" s="46"/>
      <c r="ACM88" s="46"/>
      <c r="ACN88" s="46"/>
      <c r="ACO88" s="46"/>
      <c r="ACP88" s="46"/>
      <c r="ACQ88" s="46"/>
      <c r="ACR88" s="46"/>
      <c r="ACS88" s="46"/>
      <c r="ACT88" s="46"/>
      <c r="ACU88" s="46"/>
      <c r="ACV88" s="46"/>
      <c r="ACW88" s="46"/>
      <c r="ACX88" s="46"/>
      <c r="ACY88" s="46"/>
      <c r="ACZ88" s="46"/>
      <c r="ADA88" s="46"/>
      <c r="ADB88" s="46"/>
      <c r="ADC88" s="46"/>
      <c r="ADD88" s="46"/>
      <c r="ADE88" s="46"/>
      <c r="ADF88" s="46"/>
      <c r="ADG88" s="46"/>
      <c r="ADH88" s="46"/>
      <c r="ADI88" s="46"/>
      <c r="ADJ88" s="46"/>
      <c r="ADK88" s="46"/>
      <c r="ADL88" s="46"/>
      <c r="ADM88" s="46"/>
      <c r="ADN88" s="46"/>
      <c r="ADO88" s="46"/>
      <c r="ADP88" s="46"/>
      <c r="ADQ88" s="46"/>
      <c r="ADR88" s="46"/>
      <c r="ADS88" s="46"/>
      <c r="ADT88" s="46"/>
      <c r="ADU88" s="46"/>
      <c r="ADV88" s="46"/>
      <c r="ADW88" s="46"/>
      <c r="ADX88" s="46"/>
      <c r="ADY88" s="46"/>
      <c r="ADZ88" s="46"/>
      <c r="AEA88" s="46"/>
      <c r="AEB88" s="46"/>
      <c r="AEC88" s="46"/>
      <c r="AED88" s="46"/>
      <c r="AEE88" s="46"/>
      <c r="AEF88" s="46"/>
      <c r="AEG88" s="46"/>
      <c r="AEH88" s="46"/>
      <c r="AEI88" s="46"/>
      <c r="AEJ88" s="46"/>
      <c r="AEK88" s="46"/>
      <c r="AEL88" s="46"/>
      <c r="AEM88" s="46"/>
      <c r="AEN88" s="46"/>
      <c r="AEO88" s="46"/>
      <c r="AEP88" s="46"/>
      <c r="AEQ88" s="46"/>
      <c r="AER88" s="46"/>
      <c r="AES88" s="46"/>
      <c r="AET88" s="46"/>
      <c r="AEU88" s="46"/>
      <c r="AEV88" s="46"/>
      <c r="AEW88" s="46"/>
      <c r="AEX88" s="46"/>
      <c r="AEY88" s="46"/>
      <c r="AEZ88" s="46"/>
      <c r="AFA88" s="46"/>
      <c r="AFB88" s="46"/>
      <c r="AFC88" s="46"/>
      <c r="AFD88" s="46"/>
      <c r="AFE88" s="46"/>
      <c r="AFF88" s="46"/>
      <c r="AFG88" s="46"/>
      <c r="AFH88" s="46"/>
      <c r="AFI88" s="46"/>
      <c r="AFJ88" s="46"/>
      <c r="AFK88" s="46"/>
      <c r="AFL88" s="46"/>
      <c r="AFM88" s="46"/>
      <c r="AFN88" s="46"/>
      <c r="AFO88" s="46"/>
      <c r="AFP88" s="46"/>
      <c r="AFQ88" s="46"/>
      <c r="AFR88" s="46"/>
      <c r="AFS88" s="46"/>
      <c r="AFT88" s="46"/>
      <c r="AFU88" s="46"/>
      <c r="AFV88" s="46"/>
      <c r="AFW88" s="46"/>
      <c r="AFX88" s="46"/>
      <c r="AFY88" s="46"/>
      <c r="AFZ88" s="46"/>
      <c r="AGA88" s="46"/>
      <c r="AGB88" s="46"/>
      <c r="AGC88" s="46"/>
      <c r="AGD88" s="46"/>
      <c r="AGE88" s="46"/>
      <c r="AGF88" s="46"/>
      <c r="AGG88" s="46"/>
      <c r="AGH88" s="46"/>
      <c r="AGI88" s="46"/>
      <c r="AGJ88" s="46"/>
      <c r="AGK88" s="46"/>
      <c r="AGL88" s="46"/>
      <c r="AGM88" s="46"/>
      <c r="AGN88" s="46"/>
      <c r="AGO88" s="46"/>
      <c r="AGP88" s="46"/>
      <c r="AGQ88" s="46"/>
      <c r="AGR88" s="46"/>
      <c r="AGS88" s="46"/>
      <c r="AGT88" s="46"/>
      <c r="AGU88" s="46"/>
      <c r="AGV88" s="46"/>
      <c r="AGW88" s="46"/>
      <c r="AGX88" s="46"/>
      <c r="AGY88" s="46"/>
      <c r="AGZ88" s="46"/>
      <c r="AHA88" s="46"/>
      <c r="AHB88" s="46"/>
      <c r="AHC88" s="46"/>
      <c r="AHD88" s="46"/>
      <c r="AHE88" s="46"/>
      <c r="AHF88" s="46"/>
      <c r="AHG88" s="46"/>
      <c r="AHH88" s="46"/>
      <c r="AHI88" s="46"/>
      <c r="AHJ88" s="46"/>
      <c r="AHK88" s="46"/>
      <c r="AHL88" s="46"/>
      <c r="AHM88" s="46"/>
      <c r="AHN88" s="46"/>
      <c r="AHO88" s="46"/>
      <c r="AHP88" s="46"/>
      <c r="AHQ88" s="46"/>
      <c r="AHR88" s="46"/>
      <c r="AHS88" s="46"/>
      <c r="AHT88" s="46"/>
      <c r="AHU88" s="46"/>
      <c r="AHV88" s="46"/>
      <c r="AHW88" s="46"/>
      <c r="AHX88" s="46"/>
      <c r="AHY88" s="46"/>
      <c r="AHZ88" s="46"/>
      <c r="AIA88" s="46"/>
      <c r="AIB88" s="46"/>
      <c r="AIC88" s="46"/>
      <c r="AID88" s="46"/>
      <c r="AIE88" s="46"/>
      <c r="AIF88" s="46"/>
      <c r="AIG88" s="46"/>
      <c r="AIH88" s="46"/>
      <c r="AII88" s="46"/>
      <c r="AIJ88" s="46"/>
      <c r="AIK88" s="46"/>
      <c r="AIL88" s="46"/>
      <c r="AIM88" s="46"/>
      <c r="AIN88" s="46"/>
      <c r="AIO88" s="46"/>
      <c r="AIP88" s="46"/>
      <c r="AIQ88" s="46"/>
      <c r="AIR88" s="46"/>
      <c r="AIS88" s="46"/>
      <c r="AIT88" s="46"/>
      <c r="AIU88" s="46"/>
      <c r="AIV88" s="46"/>
      <c r="AIW88" s="46"/>
      <c r="AIX88" s="46"/>
      <c r="AIY88" s="46"/>
      <c r="AIZ88" s="46"/>
      <c r="AJA88" s="46"/>
      <c r="AJB88" s="46"/>
      <c r="AJC88" s="46"/>
      <c r="AJD88" s="46"/>
      <c r="AJE88" s="46"/>
      <c r="AJF88" s="46"/>
      <c r="AJG88" s="46"/>
      <c r="AJH88" s="46"/>
      <c r="AJI88" s="46"/>
      <c r="AJJ88" s="46"/>
      <c r="AJK88" s="46"/>
      <c r="AJL88" s="46"/>
      <c r="AJM88" s="46"/>
      <c r="AJN88" s="46"/>
      <c r="AJO88" s="46"/>
      <c r="AJP88" s="46"/>
      <c r="AJQ88" s="46"/>
      <c r="AJR88" s="46"/>
      <c r="AJS88" s="46"/>
      <c r="AJT88" s="46"/>
      <c r="AJU88" s="46"/>
      <c r="AJV88" s="46"/>
      <c r="AJW88" s="46"/>
      <c r="AJX88" s="46"/>
      <c r="AJY88" s="46"/>
      <c r="AJZ88" s="46"/>
      <c r="AKA88" s="46"/>
      <c r="AKB88" s="46"/>
      <c r="AKC88" s="46"/>
      <c r="AKD88" s="46"/>
      <c r="AKE88" s="46"/>
      <c r="AKF88" s="46"/>
      <c r="AKG88" s="46"/>
      <c r="AKH88" s="46"/>
      <c r="AKI88" s="46"/>
      <c r="AKJ88" s="46"/>
      <c r="AKK88" s="46"/>
      <c r="AKL88" s="46"/>
      <c r="AKM88" s="46"/>
      <c r="AKN88" s="46"/>
      <c r="AKO88" s="46"/>
      <c r="AKP88" s="46"/>
      <c r="AKQ88" s="46"/>
      <c r="AKR88" s="46"/>
      <c r="AKS88" s="46"/>
      <c r="AKT88" s="46"/>
      <c r="AKU88" s="46"/>
      <c r="AKV88" s="46"/>
      <c r="AKW88" s="46"/>
      <c r="AKX88" s="46"/>
      <c r="AKY88" s="46"/>
      <c r="AKZ88" s="46"/>
      <c r="ALA88" s="46"/>
      <c r="ALB88" s="46"/>
      <c r="ALC88" s="46"/>
      <c r="ALD88" s="46"/>
      <c r="ALE88" s="46"/>
      <c r="ALF88" s="46"/>
      <c r="ALG88" s="46"/>
      <c r="ALH88" s="46"/>
      <c r="ALI88" s="46"/>
      <c r="ALJ88" s="46"/>
      <c r="ALK88" s="46"/>
      <c r="ALL88" s="46"/>
      <c r="ALM88" s="46"/>
      <c r="ALN88" s="46"/>
      <c r="ALO88" s="46"/>
      <c r="ALP88" s="46"/>
      <c r="ALQ88" s="46"/>
      <c r="ALR88" s="46"/>
      <c r="ALS88" s="46"/>
      <c r="ALT88" s="46"/>
      <c r="ALU88" s="46"/>
      <c r="ALV88" s="46"/>
      <c r="ALW88" s="46"/>
      <c r="ALX88" s="46"/>
      <c r="ALY88" s="46"/>
      <c r="ALZ88" s="46"/>
      <c r="AMA88" s="46"/>
      <c r="AMB88" s="46"/>
      <c r="AMC88" s="46"/>
      <c r="AMD88" s="46"/>
      <c r="AME88" s="46"/>
      <c r="AMF88" s="46"/>
      <c r="AMG88" s="46"/>
      <c r="AMH88" s="46"/>
      <c r="AMI88" s="46"/>
      <c r="AMJ88" s="46"/>
    </row>
    <row r="89" spans="1:1024" s="77" customFormat="1" ht="144.75" customHeight="1">
      <c r="A89" s="6" t="s">
        <v>84</v>
      </c>
      <c r="B89" s="6"/>
      <c r="C89" s="16"/>
      <c r="D89" s="16"/>
      <c r="E89" s="1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c r="DD89" s="46"/>
      <c r="DE89" s="46"/>
      <c r="DF89" s="46"/>
      <c r="DG89" s="46"/>
      <c r="DH89" s="46"/>
      <c r="DI89" s="46"/>
      <c r="DJ89" s="46"/>
      <c r="DK89" s="46"/>
      <c r="DL89" s="46"/>
      <c r="DM89" s="46"/>
      <c r="DN89" s="46"/>
      <c r="DO89" s="46"/>
      <c r="DP89" s="46"/>
      <c r="DQ89" s="46"/>
      <c r="DR89" s="46"/>
      <c r="DS89" s="46"/>
      <c r="DT89" s="46"/>
      <c r="DU89" s="46"/>
      <c r="DV89" s="46"/>
      <c r="DW89" s="46"/>
      <c r="DX89" s="46"/>
      <c r="DY89" s="46"/>
      <c r="DZ89" s="46"/>
      <c r="EA89" s="46"/>
      <c r="EB89" s="46"/>
      <c r="EC89" s="46"/>
      <c r="ED89" s="46"/>
      <c r="EE89" s="46"/>
      <c r="EF89" s="46"/>
      <c r="EG89" s="46"/>
      <c r="EH89" s="46"/>
      <c r="EI89" s="46"/>
      <c r="EJ89" s="46"/>
      <c r="EK89" s="46"/>
      <c r="EL89" s="46"/>
      <c r="EM89" s="46"/>
      <c r="EN89" s="46"/>
      <c r="EO89" s="46"/>
      <c r="EP89" s="46"/>
      <c r="EQ89" s="46"/>
      <c r="ER89" s="46"/>
      <c r="ES89" s="46"/>
      <c r="ET89" s="46"/>
      <c r="EU89" s="46"/>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c r="GQ89" s="46"/>
      <c r="GR89" s="46"/>
      <c r="GS89" s="46"/>
      <c r="GT89" s="46"/>
      <c r="GU89" s="46"/>
      <c r="GV89" s="46"/>
      <c r="GW89" s="46"/>
      <c r="GX89" s="46"/>
      <c r="GY89" s="46"/>
      <c r="GZ89" s="46"/>
      <c r="HA89" s="46"/>
      <c r="HB89" s="46"/>
      <c r="HC89" s="46"/>
      <c r="HD89" s="46"/>
      <c r="HE89" s="46"/>
      <c r="HF89" s="46"/>
      <c r="HG89" s="46"/>
      <c r="HH89" s="46"/>
      <c r="HI89" s="46"/>
      <c r="HJ89" s="46"/>
      <c r="HK89" s="46"/>
      <c r="HL89" s="46"/>
      <c r="HM89" s="46"/>
      <c r="HN89" s="46"/>
      <c r="HO89" s="46"/>
      <c r="HP89" s="46"/>
      <c r="HQ89" s="46"/>
      <c r="HR89" s="46"/>
      <c r="HS89" s="46"/>
      <c r="HT89" s="46"/>
      <c r="HU89" s="46"/>
      <c r="HV89" s="46"/>
      <c r="HW89" s="46"/>
      <c r="HX89" s="46"/>
      <c r="HY89" s="46"/>
      <c r="HZ89" s="46"/>
      <c r="IA89" s="46"/>
      <c r="IB89" s="46"/>
      <c r="IC89" s="46"/>
      <c r="ID89" s="46"/>
      <c r="IE89" s="46"/>
      <c r="IF89" s="46"/>
      <c r="IG89" s="46"/>
      <c r="IH89" s="46"/>
      <c r="II89" s="46"/>
      <c r="IJ89" s="46"/>
      <c r="IK89" s="46"/>
      <c r="IL89" s="46"/>
      <c r="IM89" s="46"/>
      <c r="IN89" s="46"/>
      <c r="IO89" s="46"/>
      <c r="IP89" s="46"/>
      <c r="IQ89" s="46"/>
      <c r="IR89" s="46"/>
      <c r="IS89" s="46"/>
      <c r="IT89" s="46"/>
      <c r="IU89" s="46"/>
      <c r="IV89" s="46"/>
      <c r="IW89" s="46"/>
      <c r="IX89" s="46"/>
      <c r="IY89" s="46"/>
      <c r="IZ89" s="46"/>
      <c r="JA89" s="46"/>
      <c r="JB89" s="46"/>
      <c r="JC89" s="46"/>
      <c r="JD89" s="46"/>
      <c r="JE89" s="46"/>
      <c r="JF89" s="46"/>
      <c r="JG89" s="46"/>
      <c r="JH89" s="46"/>
      <c r="JI89" s="46"/>
      <c r="JJ89" s="46"/>
      <c r="JK89" s="46"/>
      <c r="JL89" s="46"/>
      <c r="JM89" s="46"/>
      <c r="JN89" s="46"/>
      <c r="JO89" s="46"/>
      <c r="JP89" s="46"/>
      <c r="JQ89" s="46"/>
      <c r="JR89" s="46"/>
      <c r="JS89" s="46"/>
      <c r="JT89" s="46"/>
      <c r="JU89" s="46"/>
      <c r="JV89" s="46"/>
      <c r="JW89" s="46"/>
      <c r="JX89" s="46"/>
      <c r="JY89" s="46"/>
      <c r="JZ89" s="46"/>
      <c r="KA89" s="46"/>
      <c r="KB89" s="46"/>
      <c r="KC89" s="46"/>
      <c r="KD89" s="46"/>
      <c r="KE89" s="46"/>
      <c r="KF89" s="46"/>
      <c r="KG89" s="46"/>
      <c r="KH89" s="46"/>
      <c r="KI89" s="46"/>
      <c r="KJ89" s="46"/>
      <c r="KK89" s="46"/>
      <c r="KL89" s="46"/>
      <c r="KM89" s="46"/>
      <c r="KN89" s="46"/>
      <c r="KO89" s="46"/>
      <c r="KP89" s="46"/>
      <c r="KQ89" s="46"/>
      <c r="KR89" s="46"/>
      <c r="KS89" s="46"/>
      <c r="KT89" s="46"/>
      <c r="KU89" s="46"/>
      <c r="KV89" s="46"/>
      <c r="KW89" s="46"/>
      <c r="KX89" s="46"/>
      <c r="KY89" s="46"/>
      <c r="KZ89" s="46"/>
      <c r="LA89" s="46"/>
      <c r="LB89" s="46"/>
      <c r="LC89" s="46"/>
      <c r="LD89" s="46"/>
      <c r="LE89" s="46"/>
      <c r="LF89" s="46"/>
      <c r="LG89" s="46"/>
      <c r="LH89" s="46"/>
      <c r="LI89" s="46"/>
      <c r="LJ89" s="46"/>
      <c r="LK89" s="46"/>
      <c r="LL89" s="46"/>
      <c r="LM89" s="46"/>
      <c r="LN89" s="46"/>
      <c r="LO89" s="46"/>
      <c r="LP89" s="46"/>
      <c r="LQ89" s="46"/>
      <c r="LR89" s="46"/>
      <c r="LS89" s="46"/>
      <c r="LT89" s="46"/>
      <c r="LU89" s="46"/>
      <c r="LV89" s="46"/>
      <c r="LW89" s="46"/>
      <c r="LX89" s="46"/>
      <c r="LY89" s="46"/>
      <c r="LZ89" s="46"/>
      <c r="MA89" s="46"/>
      <c r="MB89" s="46"/>
      <c r="MC89" s="46"/>
      <c r="MD89" s="46"/>
      <c r="ME89" s="46"/>
      <c r="MF89" s="46"/>
      <c r="MG89" s="46"/>
      <c r="MH89" s="46"/>
      <c r="MI89" s="46"/>
      <c r="MJ89" s="46"/>
      <c r="MK89" s="46"/>
      <c r="ML89" s="46"/>
      <c r="MM89" s="46"/>
      <c r="MN89" s="46"/>
      <c r="MO89" s="46"/>
      <c r="MP89" s="46"/>
      <c r="MQ89" s="46"/>
      <c r="MR89" s="46"/>
      <c r="MS89" s="46"/>
      <c r="MT89" s="46"/>
      <c r="MU89" s="46"/>
      <c r="MV89" s="46"/>
      <c r="MW89" s="46"/>
      <c r="MX89" s="46"/>
      <c r="MY89" s="46"/>
      <c r="MZ89" s="46"/>
      <c r="NA89" s="46"/>
      <c r="NB89" s="46"/>
      <c r="NC89" s="46"/>
      <c r="ND89" s="46"/>
      <c r="NE89" s="46"/>
      <c r="NF89" s="46"/>
      <c r="NG89" s="46"/>
      <c r="NH89" s="46"/>
      <c r="NI89" s="46"/>
      <c r="NJ89" s="46"/>
      <c r="NK89" s="46"/>
      <c r="NL89" s="46"/>
      <c r="NM89" s="46"/>
      <c r="NN89" s="46"/>
      <c r="NO89" s="46"/>
      <c r="NP89" s="46"/>
      <c r="NQ89" s="46"/>
      <c r="NR89" s="46"/>
      <c r="NS89" s="46"/>
      <c r="NT89" s="46"/>
      <c r="NU89" s="46"/>
      <c r="NV89" s="46"/>
      <c r="NW89" s="46"/>
      <c r="NX89" s="46"/>
      <c r="NY89" s="46"/>
      <c r="NZ89" s="46"/>
      <c r="OA89" s="46"/>
      <c r="OB89" s="46"/>
      <c r="OC89" s="46"/>
      <c r="OD89" s="46"/>
      <c r="OE89" s="46"/>
      <c r="OF89" s="46"/>
      <c r="OG89" s="46"/>
      <c r="OH89" s="46"/>
      <c r="OI89" s="46"/>
      <c r="OJ89" s="46"/>
      <c r="OK89" s="46"/>
      <c r="OL89" s="46"/>
      <c r="OM89" s="46"/>
      <c r="ON89" s="46"/>
      <c r="OO89" s="46"/>
      <c r="OP89" s="46"/>
      <c r="OQ89" s="46"/>
      <c r="OR89" s="46"/>
      <c r="OS89" s="46"/>
      <c r="OT89" s="46"/>
      <c r="OU89" s="46"/>
      <c r="OV89" s="46"/>
      <c r="OW89" s="46"/>
      <c r="OX89" s="46"/>
      <c r="OY89" s="46"/>
      <c r="OZ89" s="46"/>
      <c r="PA89" s="46"/>
      <c r="PB89" s="46"/>
      <c r="PC89" s="46"/>
      <c r="PD89" s="46"/>
      <c r="PE89" s="46"/>
      <c r="PF89" s="46"/>
      <c r="PG89" s="46"/>
      <c r="PH89" s="46"/>
      <c r="PI89" s="46"/>
      <c r="PJ89" s="46"/>
      <c r="PK89" s="46"/>
      <c r="PL89" s="46"/>
      <c r="PM89" s="46"/>
      <c r="PN89" s="46"/>
      <c r="PO89" s="46"/>
      <c r="PP89" s="46"/>
      <c r="PQ89" s="46"/>
      <c r="PR89" s="46"/>
      <c r="PS89" s="46"/>
      <c r="PT89" s="46"/>
      <c r="PU89" s="46"/>
      <c r="PV89" s="46"/>
      <c r="PW89" s="46"/>
      <c r="PX89" s="46"/>
      <c r="PY89" s="46"/>
      <c r="PZ89" s="46"/>
      <c r="QA89" s="46"/>
      <c r="QB89" s="46"/>
      <c r="QC89" s="46"/>
      <c r="QD89" s="46"/>
      <c r="QE89" s="46"/>
      <c r="QF89" s="46"/>
      <c r="QG89" s="46"/>
      <c r="QH89" s="46"/>
      <c r="QI89" s="46"/>
      <c r="QJ89" s="46"/>
      <c r="QK89" s="46"/>
      <c r="QL89" s="46"/>
      <c r="QM89" s="46"/>
      <c r="QN89" s="46"/>
      <c r="QO89" s="46"/>
      <c r="QP89" s="46"/>
      <c r="QQ89" s="46"/>
      <c r="QR89" s="46"/>
      <c r="QS89" s="46"/>
      <c r="QT89" s="46"/>
      <c r="QU89" s="46"/>
      <c r="QV89" s="46"/>
      <c r="QW89" s="46"/>
      <c r="QX89" s="46"/>
      <c r="QY89" s="46"/>
      <c r="QZ89" s="46"/>
      <c r="RA89" s="46"/>
      <c r="RB89" s="46"/>
      <c r="RC89" s="46"/>
      <c r="RD89" s="46"/>
      <c r="RE89" s="46"/>
      <c r="RF89" s="46"/>
      <c r="RG89" s="46"/>
      <c r="RH89" s="46"/>
      <c r="RI89" s="46"/>
      <c r="RJ89" s="46"/>
      <c r="RK89" s="46"/>
      <c r="RL89" s="46"/>
      <c r="RM89" s="46"/>
      <c r="RN89" s="46"/>
      <c r="RO89" s="46"/>
      <c r="RP89" s="46"/>
      <c r="RQ89" s="46"/>
      <c r="RR89" s="46"/>
      <c r="RS89" s="46"/>
      <c r="RT89" s="46"/>
      <c r="RU89" s="46"/>
      <c r="RV89" s="46"/>
      <c r="RW89" s="46"/>
      <c r="RX89" s="46"/>
      <c r="RY89" s="46"/>
      <c r="RZ89" s="46"/>
      <c r="SA89" s="46"/>
      <c r="SB89" s="46"/>
      <c r="SC89" s="46"/>
      <c r="SD89" s="46"/>
      <c r="SE89" s="46"/>
      <c r="SF89" s="46"/>
      <c r="SG89" s="46"/>
      <c r="SH89" s="46"/>
      <c r="SI89" s="46"/>
      <c r="SJ89" s="46"/>
      <c r="SK89" s="46"/>
      <c r="SL89" s="46"/>
      <c r="SM89" s="46"/>
      <c r="SN89" s="46"/>
      <c r="SO89" s="46"/>
      <c r="SP89" s="46"/>
      <c r="SQ89" s="46"/>
      <c r="SR89" s="46"/>
      <c r="SS89" s="46"/>
      <c r="ST89" s="46"/>
      <c r="SU89" s="46"/>
      <c r="SV89" s="46"/>
      <c r="SW89" s="46"/>
      <c r="SX89" s="46"/>
      <c r="SY89" s="46"/>
      <c r="SZ89" s="46"/>
      <c r="TA89" s="46"/>
      <c r="TB89" s="46"/>
      <c r="TC89" s="46"/>
      <c r="TD89" s="46"/>
      <c r="TE89" s="46"/>
      <c r="TF89" s="46"/>
      <c r="TG89" s="46"/>
      <c r="TH89" s="46"/>
      <c r="TI89" s="46"/>
      <c r="TJ89" s="46"/>
      <c r="TK89" s="46"/>
      <c r="TL89" s="46"/>
      <c r="TM89" s="46"/>
      <c r="TN89" s="46"/>
      <c r="TO89" s="46"/>
      <c r="TP89" s="46"/>
      <c r="TQ89" s="46"/>
      <c r="TR89" s="46"/>
      <c r="TS89" s="46"/>
      <c r="TT89" s="46"/>
      <c r="TU89" s="46"/>
      <c r="TV89" s="46"/>
      <c r="TW89" s="46"/>
      <c r="TX89" s="46"/>
      <c r="TY89" s="46"/>
      <c r="TZ89" s="46"/>
      <c r="UA89" s="46"/>
      <c r="UB89" s="46"/>
      <c r="UC89" s="46"/>
      <c r="UD89" s="46"/>
      <c r="UE89" s="46"/>
      <c r="UF89" s="46"/>
      <c r="UG89" s="46"/>
      <c r="UH89" s="46"/>
      <c r="UI89" s="46"/>
      <c r="UJ89" s="46"/>
      <c r="UK89" s="46"/>
      <c r="UL89" s="46"/>
      <c r="UM89" s="46"/>
      <c r="UN89" s="46"/>
      <c r="UO89" s="46"/>
      <c r="UP89" s="46"/>
      <c r="UQ89" s="46"/>
      <c r="UR89" s="46"/>
      <c r="US89" s="46"/>
      <c r="UT89" s="46"/>
      <c r="UU89" s="46"/>
      <c r="UV89" s="46"/>
      <c r="UW89" s="46"/>
      <c r="UX89" s="46"/>
      <c r="UY89" s="46"/>
      <c r="UZ89" s="46"/>
      <c r="VA89" s="46"/>
      <c r="VB89" s="46"/>
      <c r="VC89" s="46"/>
      <c r="VD89" s="46"/>
      <c r="VE89" s="46"/>
      <c r="VF89" s="46"/>
      <c r="VG89" s="46"/>
      <c r="VH89" s="46"/>
      <c r="VI89" s="46"/>
      <c r="VJ89" s="46"/>
      <c r="VK89" s="46"/>
      <c r="VL89" s="46"/>
      <c r="VM89" s="46"/>
      <c r="VN89" s="46"/>
      <c r="VO89" s="46"/>
      <c r="VP89" s="46"/>
      <c r="VQ89" s="46"/>
      <c r="VR89" s="46"/>
      <c r="VS89" s="46"/>
      <c r="VT89" s="46"/>
      <c r="VU89" s="46"/>
      <c r="VV89" s="46"/>
      <c r="VW89" s="46"/>
      <c r="VX89" s="46"/>
      <c r="VY89" s="46"/>
      <c r="VZ89" s="46"/>
      <c r="WA89" s="46"/>
      <c r="WB89" s="46"/>
      <c r="WC89" s="46"/>
      <c r="WD89" s="46"/>
      <c r="WE89" s="46"/>
      <c r="WF89" s="46"/>
      <c r="WG89" s="46"/>
      <c r="WH89" s="46"/>
      <c r="WI89" s="46"/>
      <c r="WJ89" s="46"/>
      <c r="WK89" s="46"/>
      <c r="WL89" s="46"/>
      <c r="WM89" s="46"/>
      <c r="WN89" s="46"/>
      <c r="WO89" s="46"/>
      <c r="WP89" s="46"/>
      <c r="WQ89" s="46"/>
      <c r="WR89" s="46"/>
      <c r="WS89" s="46"/>
      <c r="WT89" s="46"/>
      <c r="WU89" s="46"/>
      <c r="WV89" s="46"/>
      <c r="WW89" s="46"/>
      <c r="WX89" s="46"/>
      <c r="WY89" s="46"/>
      <c r="WZ89" s="46"/>
      <c r="XA89" s="46"/>
      <c r="XB89" s="46"/>
      <c r="XC89" s="46"/>
      <c r="XD89" s="46"/>
      <c r="XE89" s="46"/>
      <c r="XF89" s="46"/>
      <c r="XG89" s="46"/>
      <c r="XH89" s="46"/>
      <c r="XI89" s="46"/>
      <c r="XJ89" s="46"/>
      <c r="XK89" s="46"/>
      <c r="XL89" s="46"/>
      <c r="XM89" s="46"/>
      <c r="XN89" s="46"/>
      <c r="XO89" s="46"/>
      <c r="XP89" s="46"/>
      <c r="XQ89" s="46"/>
      <c r="XR89" s="46"/>
      <c r="XS89" s="46"/>
      <c r="XT89" s="46"/>
      <c r="XU89" s="46"/>
      <c r="XV89" s="46"/>
      <c r="XW89" s="46"/>
      <c r="XX89" s="46"/>
      <c r="XY89" s="46"/>
      <c r="XZ89" s="46"/>
      <c r="YA89" s="46"/>
      <c r="YB89" s="46"/>
      <c r="YC89" s="46"/>
      <c r="YD89" s="46"/>
      <c r="YE89" s="46"/>
      <c r="YF89" s="46"/>
      <c r="YG89" s="46"/>
      <c r="YH89" s="46"/>
      <c r="YI89" s="46"/>
      <c r="YJ89" s="46"/>
      <c r="YK89" s="46"/>
      <c r="YL89" s="46"/>
      <c r="YM89" s="46"/>
      <c r="YN89" s="46"/>
      <c r="YO89" s="46"/>
      <c r="YP89" s="46"/>
      <c r="YQ89" s="46"/>
      <c r="YR89" s="46"/>
      <c r="YS89" s="46"/>
      <c r="YT89" s="46"/>
      <c r="YU89" s="46"/>
      <c r="YV89" s="46"/>
      <c r="YW89" s="46"/>
      <c r="YX89" s="46"/>
      <c r="YY89" s="46"/>
      <c r="YZ89" s="46"/>
      <c r="ZA89" s="46"/>
      <c r="ZB89" s="46"/>
      <c r="ZC89" s="46"/>
      <c r="ZD89" s="46"/>
      <c r="ZE89" s="46"/>
      <c r="ZF89" s="46"/>
      <c r="ZG89" s="46"/>
      <c r="ZH89" s="46"/>
      <c r="ZI89" s="46"/>
      <c r="ZJ89" s="46"/>
      <c r="ZK89" s="46"/>
      <c r="ZL89" s="46"/>
      <c r="ZM89" s="46"/>
      <c r="ZN89" s="46"/>
      <c r="ZO89" s="46"/>
      <c r="ZP89" s="46"/>
      <c r="ZQ89" s="46"/>
      <c r="ZR89" s="46"/>
      <c r="ZS89" s="46"/>
      <c r="ZT89" s="46"/>
      <c r="ZU89" s="46"/>
      <c r="ZV89" s="46"/>
      <c r="ZW89" s="46"/>
      <c r="ZX89" s="46"/>
      <c r="ZY89" s="46"/>
      <c r="ZZ89" s="46"/>
      <c r="AAA89" s="46"/>
      <c r="AAB89" s="46"/>
      <c r="AAC89" s="46"/>
      <c r="AAD89" s="46"/>
      <c r="AAE89" s="46"/>
      <c r="AAF89" s="46"/>
      <c r="AAG89" s="46"/>
      <c r="AAH89" s="46"/>
      <c r="AAI89" s="46"/>
      <c r="AAJ89" s="46"/>
      <c r="AAK89" s="46"/>
      <c r="AAL89" s="46"/>
      <c r="AAM89" s="46"/>
      <c r="AAN89" s="46"/>
      <c r="AAO89" s="46"/>
      <c r="AAP89" s="46"/>
      <c r="AAQ89" s="46"/>
      <c r="AAR89" s="46"/>
      <c r="AAS89" s="46"/>
      <c r="AAT89" s="46"/>
      <c r="AAU89" s="46"/>
      <c r="AAV89" s="46"/>
      <c r="AAW89" s="46"/>
      <c r="AAX89" s="46"/>
      <c r="AAY89" s="46"/>
      <c r="AAZ89" s="46"/>
      <c r="ABA89" s="46"/>
      <c r="ABB89" s="46"/>
      <c r="ABC89" s="46"/>
      <c r="ABD89" s="46"/>
      <c r="ABE89" s="46"/>
      <c r="ABF89" s="46"/>
      <c r="ABG89" s="46"/>
      <c r="ABH89" s="46"/>
      <c r="ABI89" s="46"/>
      <c r="ABJ89" s="46"/>
      <c r="ABK89" s="46"/>
      <c r="ABL89" s="46"/>
      <c r="ABM89" s="46"/>
      <c r="ABN89" s="46"/>
      <c r="ABO89" s="46"/>
      <c r="ABP89" s="46"/>
      <c r="ABQ89" s="46"/>
      <c r="ABR89" s="46"/>
      <c r="ABS89" s="46"/>
      <c r="ABT89" s="46"/>
      <c r="ABU89" s="46"/>
      <c r="ABV89" s="46"/>
      <c r="ABW89" s="46"/>
      <c r="ABX89" s="46"/>
      <c r="ABY89" s="46"/>
      <c r="ABZ89" s="46"/>
      <c r="ACA89" s="46"/>
      <c r="ACB89" s="46"/>
      <c r="ACC89" s="46"/>
      <c r="ACD89" s="46"/>
      <c r="ACE89" s="46"/>
      <c r="ACF89" s="46"/>
      <c r="ACG89" s="46"/>
      <c r="ACH89" s="46"/>
      <c r="ACI89" s="46"/>
      <c r="ACJ89" s="46"/>
      <c r="ACK89" s="46"/>
      <c r="ACL89" s="46"/>
      <c r="ACM89" s="46"/>
      <c r="ACN89" s="46"/>
      <c r="ACO89" s="46"/>
      <c r="ACP89" s="46"/>
      <c r="ACQ89" s="46"/>
      <c r="ACR89" s="46"/>
      <c r="ACS89" s="46"/>
      <c r="ACT89" s="46"/>
      <c r="ACU89" s="46"/>
      <c r="ACV89" s="46"/>
      <c r="ACW89" s="46"/>
      <c r="ACX89" s="46"/>
      <c r="ACY89" s="46"/>
      <c r="ACZ89" s="46"/>
      <c r="ADA89" s="46"/>
      <c r="ADB89" s="46"/>
      <c r="ADC89" s="46"/>
      <c r="ADD89" s="46"/>
      <c r="ADE89" s="46"/>
      <c r="ADF89" s="46"/>
      <c r="ADG89" s="46"/>
      <c r="ADH89" s="46"/>
      <c r="ADI89" s="46"/>
      <c r="ADJ89" s="46"/>
      <c r="ADK89" s="46"/>
      <c r="ADL89" s="46"/>
      <c r="ADM89" s="46"/>
      <c r="ADN89" s="46"/>
      <c r="ADO89" s="46"/>
      <c r="ADP89" s="46"/>
      <c r="ADQ89" s="46"/>
      <c r="ADR89" s="46"/>
      <c r="ADS89" s="46"/>
      <c r="ADT89" s="46"/>
      <c r="ADU89" s="46"/>
      <c r="ADV89" s="46"/>
      <c r="ADW89" s="46"/>
      <c r="ADX89" s="46"/>
      <c r="ADY89" s="46"/>
      <c r="ADZ89" s="46"/>
      <c r="AEA89" s="46"/>
      <c r="AEB89" s="46"/>
      <c r="AEC89" s="46"/>
      <c r="AED89" s="46"/>
      <c r="AEE89" s="46"/>
      <c r="AEF89" s="46"/>
      <c r="AEG89" s="46"/>
      <c r="AEH89" s="46"/>
      <c r="AEI89" s="46"/>
      <c r="AEJ89" s="46"/>
      <c r="AEK89" s="46"/>
      <c r="AEL89" s="46"/>
      <c r="AEM89" s="46"/>
      <c r="AEN89" s="46"/>
      <c r="AEO89" s="46"/>
      <c r="AEP89" s="46"/>
      <c r="AEQ89" s="46"/>
      <c r="AER89" s="46"/>
      <c r="AES89" s="46"/>
      <c r="AET89" s="46"/>
      <c r="AEU89" s="46"/>
      <c r="AEV89" s="46"/>
      <c r="AEW89" s="46"/>
      <c r="AEX89" s="46"/>
      <c r="AEY89" s="46"/>
      <c r="AEZ89" s="46"/>
      <c r="AFA89" s="46"/>
      <c r="AFB89" s="46"/>
      <c r="AFC89" s="46"/>
      <c r="AFD89" s="46"/>
      <c r="AFE89" s="46"/>
      <c r="AFF89" s="46"/>
      <c r="AFG89" s="46"/>
      <c r="AFH89" s="46"/>
      <c r="AFI89" s="46"/>
      <c r="AFJ89" s="46"/>
      <c r="AFK89" s="46"/>
      <c r="AFL89" s="46"/>
      <c r="AFM89" s="46"/>
      <c r="AFN89" s="46"/>
      <c r="AFO89" s="46"/>
      <c r="AFP89" s="46"/>
      <c r="AFQ89" s="46"/>
      <c r="AFR89" s="46"/>
      <c r="AFS89" s="46"/>
      <c r="AFT89" s="46"/>
      <c r="AFU89" s="46"/>
      <c r="AFV89" s="46"/>
      <c r="AFW89" s="46"/>
      <c r="AFX89" s="46"/>
      <c r="AFY89" s="46"/>
      <c r="AFZ89" s="46"/>
      <c r="AGA89" s="46"/>
      <c r="AGB89" s="46"/>
      <c r="AGC89" s="46"/>
      <c r="AGD89" s="46"/>
      <c r="AGE89" s="46"/>
      <c r="AGF89" s="46"/>
      <c r="AGG89" s="46"/>
      <c r="AGH89" s="46"/>
      <c r="AGI89" s="46"/>
      <c r="AGJ89" s="46"/>
      <c r="AGK89" s="46"/>
      <c r="AGL89" s="46"/>
      <c r="AGM89" s="46"/>
      <c r="AGN89" s="46"/>
      <c r="AGO89" s="46"/>
      <c r="AGP89" s="46"/>
      <c r="AGQ89" s="46"/>
      <c r="AGR89" s="46"/>
      <c r="AGS89" s="46"/>
      <c r="AGT89" s="46"/>
      <c r="AGU89" s="46"/>
      <c r="AGV89" s="46"/>
      <c r="AGW89" s="46"/>
      <c r="AGX89" s="46"/>
      <c r="AGY89" s="46"/>
      <c r="AGZ89" s="46"/>
      <c r="AHA89" s="46"/>
      <c r="AHB89" s="46"/>
      <c r="AHC89" s="46"/>
      <c r="AHD89" s="46"/>
      <c r="AHE89" s="46"/>
      <c r="AHF89" s="46"/>
      <c r="AHG89" s="46"/>
      <c r="AHH89" s="46"/>
      <c r="AHI89" s="46"/>
      <c r="AHJ89" s="46"/>
      <c r="AHK89" s="46"/>
      <c r="AHL89" s="46"/>
      <c r="AHM89" s="46"/>
      <c r="AHN89" s="46"/>
      <c r="AHO89" s="46"/>
      <c r="AHP89" s="46"/>
      <c r="AHQ89" s="46"/>
      <c r="AHR89" s="46"/>
      <c r="AHS89" s="46"/>
      <c r="AHT89" s="46"/>
      <c r="AHU89" s="46"/>
      <c r="AHV89" s="46"/>
      <c r="AHW89" s="46"/>
      <c r="AHX89" s="46"/>
      <c r="AHY89" s="46"/>
      <c r="AHZ89" s="46"/>
      <c r="AIA89" s="46"/>
      <c r="AIB89" s="46"/>
      <c r="AIC89" s="46"/>
      <c r="AID89" s="46"/>
      <c r="AIE89" s="46"/>
      <c r="AIF89" s="46"/>
      <c r="AIG89" s="46"/>
      <c r="AIH89" s="46"/>
      <c r="AII89" s="46"/>
      <c r="AIJ89" s="46"/>
      <c r="AIK89" s="46"/>
      <c r="AIL89" s="46"/>
      <c r="AIM89" s="46"/>
      <c r="AIN89" s="46"/>
      <c r="AIO89" s="46"/>
      <c r="AIP89" s="46"/>
      <c r="AIQ89" s="46"/>
      <c r="AIR89" s="46"/>
      <c r="AIS89" s="46"/>
      <c r="AIT89" s="46"/>
      <c r="AIU89" s="46"/>
      <c r="AIV89" s="46"/>
      <c r="AIW89" s="46"/>
      <c r="AIX89" s="46"/>
      <c r="AIY89" s="46"/>
      <c r="AIZ89" s="46"/>
      <c r="AJA89" s="46"/>
      <c r="AJB89" s="46"/>
      <c r="AJC89" s="46"/>
      <c r="AJD89" s="46"/>
      <c r="AJE89" s="46"/>
      <c r="AJF89" s="46"/>
      <c r="AJG89" s="46"/>
      <c r="AJH89" s="46"/>
      <c r="AJI89" s="46"/>
      <c r="AJJ89" s="46"/>
      <c r="AJK89" s="46"/>
      <c r="AJL89" s="46"/>
      <c r="AJM89" s="46"/>
      <c r="AJN89" s="46"/>
      <c r="AJO89" s="46"/>
      <c r="AJP89" s="46"/>
      <c r="AJQ89" s="46"/>
      <c r="AJR89" s="46"/>
      <c r="AJS89" s="46"/>
      <c r="AJT89" s="46"/>
      <c r="AJU89" s="46"/>
      <c r="AJV89" s="46"/>
      <c r="AJW89" s="46"/>
      <c r="AJX89" s="46"/>
      <c r="AJY89" s="46"/>
      <c r="AJZ89" s="46"/>
      <c r="AKA89" s="46"/>
      <c r="AKB89" s="46"/>
      <c r="AKC89" s="46"/>
      <c r="AKD89" s="46"/>
      <c r="AKE89" s="46"/>
      <c r="AKF89" s="46"/>
      <c r="AKG89" s="46"/>
      <c r="AKH89" s="46"/>
      <c r="AKI89" s="46"/>
      <c r="AKJ89" s="46"/>
      <c r="AKK89" s="46"/>
      <c r="AKL89" s="46"/>
      <c r="AKM89" s="46"/>
      <c r="AKN89" s="46"/>
      <c r="AKO89" s="46"/>
      <c r="AKP89" s="46"/>
      <c r="AKQ89" s="46"/>
      <c r="AKR89" s="46"/>
      <c r="AKS89" s="46"/>
      <c r="AKT89" s="46"/>
      <c r="AKU89" s="46"/>
      <c r="AKV89" s="46"/>
      <c r="AKW89" s="46"/>
      <c r="AKX89" s="46"/>
      <c r="AKY89" s="46"/>
      <c r="AKZ89" s="46"/>
      <c r="ALA89" s="46"/>
      <c r="ALB89" s="46"/>
      <c r="ALC89" s="46"/>
      <c r="ALD89" s="46"/>
      <c r="ALE89" s="46"/>
      <c r="ALF89" s="46"/>
      <c r="ALG89" s="46"/>
      <c r="ALH89" s="46"/>
      <c r="ALI89" s="46"/>
      <c r="ALJ89" s="46"/>
      <c r="ALK89" s="46"/>
      <c r="ALL89" s="46"/>
      <c r="ALM89" s="46"/>
      <c r="ALN89" s="46"/>
      <c r="ALO89" s="46"/>
      <c r="ALP89" s="46"/>
      <c r="ALQ89" s="46"/>
      <c r="ALR89" s="46"/>
      <c r="ALS89" s="46"/>
      <c r="ALT89" s="46"/>
      <c r="ALU89" s="46"/>
      <c r="ALV89" s="46"/>
      <c r="ALW89" s="46"/>
      <c r="ALX89" s="46"/>
      <c r="ALY89" s="46"/>
      <c r="ALZ89" s="46"/>
      <c r="AMA89" s="46"/>
      <c r="AMB89" s="46"/>
      <c r="AMC89" s="46"/>
      <c r="AMD89" s="46"/>
      <c r="AME89" s="46"/>
      <c r="AMF89" s="46"/>
      <c r="AMG89" s="46"/>
      <c r="AMH89" s="46"/>
      <c r="AMI89" s="46"/>
      <c r="AMJ89" s="46"/>
    </row>
    <row r="90" spans="1:1024" s="77" customFormat="1" ht="17.25" customHeight="1">
      <c r="A90" s="34"/>
      <c r="B90" s="34"/>
      <c r="C90" s="34"/>
      <c r="D90" s="34"/>
      <c r="E90" s="34"/>
      <c r="F90" s="50"/>
      <c r="G90" s="50"/>
      <c r="H90" s="50"/>
      <c r="I90" s="50"/>
      <c r="J90" s="50"/>
      <c r="K90" s="50"/>
      <c r="L90" s="50"/>
      <c r="M90" s="50"/>
      <c r="N90" s="50"/>
      <c r="O90" s="50"/>
      <c r="P90" s="50"/>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c r="DD90" s="46"/>
      <c r="DE90" s="46"/>
      <c r="DF90" s="46"/>
      <c r="DG90" s="46"/>
      <c r="DH90" s="46"/>
      <c r="DI90" s="46"/>
      <c r="DJ90" s="46"/>
      <c r="DK90" s="46"/>
      <c r="DL90" s="46"/>
      <c r="DM90" s="46"/>
      <c r="DN90" s="46"/>
      <c r="DO90" s="46"/>
      <c r="DP90" s="46"/>
      <c r="DQ90" s="46"/>
      <c r="DR90" s="46"/>
      <c r="DS90" s="46"/>
      <c r="DT90" s="46"/>
      <c r="DU90" s="46"/>
      <c r="DV90" s="46"/>
      <c r="DW90" s="46"/>
      <c r="DX90" s="46"/>
      <c r="DY90" s="46"/>
      <c r="DZ90" s="46"/>
      <c r="EA90" s="46"/>
      <c r="EB90" s="46"/>
      <c r="EC90" s="46"/>
      <c r="ED90" s="46"/>
      <c r="EE90" s="46"/>
      <c r="EF90" s="46"/>
      <c r="EG90" s="46"/>
      <c r="EH90" s="46"/>
      <c r="EI90" s="46"/>
      <c r="EJ90" s="46"/>
      <c r="EK90" s="46"/>
      <c r="EL90" s="46"/>
      <c r="EM90" s="46"/>
      <c r="EN90" s="46"/>
      <c r="EO90" s="46"/>
      <c r="EP90" s="46"/>
      <c r="EQ90" s="46"/>
      <c r="ER90" s="46"/>
      <c r="ES90" s="46"/>
      <c r="ET90" s="46"/>
      <c r="EU90" s="46"/>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c r="GQ90" s="46"/>
      <c r="GR90" s="46"/>
      <c r="GS90" s="46"/>
      <c r="GT90" s="46"/>
      <c r="GU90" s="46"/>
      <c r="GV90" s="46"/>
      <c r="GW90" s="46"/>
      <c r="GX90" s="46"/>
      <c r="GY90" s="46"/>
      <c r="GZ90" s="46"/>
      <c r="HA90" s="46"/>
      <c r="HB90" s="46"/>
      <c r="HC90" s="46"/>
      <c r="HD90" s="46"/>
      <c r="HE90" s="46"/>
      <c r="HF90" s="46"/>
      <c r="HG90" s="46"/>
      <c r="HH90" s="46"/>
      <c r="HI90" s="46"/>
      <c r="HJ90" s="46"/>
      <c r="HK90" s="46"/>
      <c r="HL90" s="46"/>
      <c r="HM90" s="46"/>
      <c r="HN90" s="46"/>
      <c r="HO90" s="46"/>
      <c r="HP90" s="46"/>
      <c r="HQ90" s="46"/>
      <c r="HR90" s="46"/>
      <c r="HS90" s="46"/>
      <c r="HT90" s="46"/>
      <c r="HU90" s="46"/>
      <c r="HV90" s="46"/>
      <c r="HW90" s="46"/>
      <c r="HX90" s="46"/>
      <c r="HY90" s="46"/>
      <c r="HZ90" s="46"/>
      <c r="IA90" s="46"/>
      <c r="IB90" s="46"/>
      <c r="IC90" s="46"/>
      <c r="ID90" s="46"/>
      <c r="IE90" s="46"/>
      <c r="IF90" s="46"/>
      <c r="IG90" s="46"/>
      <c r="IH90" s="46"/>
      <c r="II90" s="46"/>
      <c r="IJ90" s="46"/>
      <c r="IK90" s="46"/>
      <c r="IL90" s="46"/>
      <c r="IM90" s="46"/>
      <c r="IN90" s="46"/>
      <c r="IO90" s="46"/>
      <c r="IP90" s="46"/>
      <c r="IQ90" s="46"/>
      <c r="IR90" s="46"/>
      <c r="IS90" s="46"/>
      <c r="IT90" s="46"/>
      <c r="IU90" s="46"/>
      <c r="IV90" s="46"/>
      <c r="IW90" s="46"/>
      <c r="IX90" s="46"/>
      <c r="IY90" s="46"/>
      <c r="IZ90" s="46"/>
      <c r="JA90" s="46"/>
      <c r="JB90" s="46"/>
      <c r="JC90" s="46"/>
      <c r="JD90" s="46"/>
      <c r="JE90" s="46"/>
      <c r="JF90" s="46"/>
      <c r="JG90" s="46"/>
      <c r="JH90" s="46"/>
      <c r="JI90" s="46"/>
      <c r="JJ90" s="46"/>
      <c r="JK90" s="46"/>
      <c r="JL90" s="46"/>
      <c r="JM90" s="46"/>
      <c r="JN90" s="46"/>
      <c r="JO90" s="46"/>
      <c r="JP90" s="46"/>
      <c r="JQ90" s="46"/>
      <c r="JR90" s="46"/>
      <c r="JS90" s="46"/>
      <c r="JT90" s="46"/>
      <c r="JU90" s="46"/>
      <c r="JV90" s="46"/>
      <c r="JW90" s="46"/>
      <c r="JX90" s="46"/>
      <c r="JY90" s="46"/>
      <c r="JZ90" s="46"/>
      <c r="KA90" s="46"/>
      <c r="KB90" s="46"/>
      <c r="KC90" s="46"/>
      <c r="KD90" s="46"/>
      <c r="KE90" s="46"/>
      <c r="KF90" s="46"/>
      <c r="KG90" s="46"/>
      <c r="KH90" s="46"/>
      <c r="KI90" s="46"/>
      <c r="KJ90" s="46"/>
      <c r="KK90" s="46"/>
      <c r="KL90" s="46"/>
      <c r="KM90" s="46"/>
      <c r="KN90" s="46"/>
      <c r="KO90" s="46"/>
      <c r="KP90" s="46"/>
      <c r="KQ90" s="46"/>
      <c r="KR90" s="46"/>
      <c r="KS90" s="46"/>
      <c r="KT90" s="46"/>
      <c r="KU90" s="46"/>
      <c r="KV90" s="46"/>
      <c r="KW90" s="46"/>
      <c r="KX90" s="46"/>
      <c r="KY90" s="46"/>
      <c r="KZ90" s="46"/>
      <c r="LA90" s="46"/>
      <c r="LB90" s="46"/>
      <c r="LC90" s="46"/>
      <c r="LD90" s="46"/>
      <c r="LE90" s="46"/>
      <c r="LF90" s="46"/>
      <c r="LG90" s="46"/>
      <c r="LH90" s="46"/>
      <c r="LI90" s="46"/>
      <c r="LJ90" s="46"/>
      <c r="LK90" s="46"/>
      <c r="LL90" s="46"/>
      <c r="LM90" s="46"/>
      <c r="LN90" s="46"/>
      <c r="LO90" s="46"/>
      <c r="LP90" s="46"/>
      <c r="LQ90" s="46"/>
      <c r="LR90" s="46"/>
      <c r="LS90" s="46"/>
      <c r="LT90" s="46"/>
      <c r="LU90" s="46"/>
      <c r="LV90" s="46"/>
      <c r="LW90" s="46"/>
      <c r="LX90" s="46"/>
      <c r="LY90" s="46"/>
      <c r="LZ90" s="46"/>
      <c r="MA90" s="46"/>
      <c r="MB90" s="46"/>
      <c r="MC90" s="46"/>
      <c r="MD90" s="46"/>
      <c r="ME90" s="46"/>
      <c r="MF90" s="46"/>
      <c r="MG90" s="46"/>
      <c r="MH90" s="46"/>
      <c r="MI90" s="46"/>
      <c r="MJ90" s="46"/>
      <c r="MK90" s="46"/>
      <c r="ML90" s="46"/>
      <c r="MM90" s="46"/>
      <c r="MN90" s="46"/>
      <c r="MO90" s="46"/>
      <c r="MP90" s="46"/>
      <c r="MQ90" s="46"/>
      <c r="MR90" s="46"/>
      <c r="MS90" s="46"/>
      <c r="MT90" s="46"/>
      <c r="MU90" s="46"/>
      <c r="MV90" s="46"/>
      <c r="MW90" s="46"/>
      <c r="MX90" s="46"/>
      <c r="MY90" s="46"/>
      <c r="MZ90" s="46"/>
      <c r="NA90" s="46"/>
      <c r="NB90" s="46"/>
      <c r="NC90" s="46"/>
      <c r="ND90" s="46"/>
      <c r="NE90" s="46"/>
      <c r="NF90" s="46"/>
      <c r="NG90" s="46"/>
      <c r="NH90" s="46"/>
      <c r="NI90" s="46"/>
      <c r="NJ90" s="46"/>
      <c r="NK90" s="46"/>
      <c r="NL90" s="46"/>
      <c r="NM90" s="46"/>
      <c r="NN90" s="46"/>
      <c r="NO90" s="46"/>
      <c r="NP90" s="46"/>
      <c r="NQ90" s="46"/>
      <c r="NR90" s="46"/>
      <c r="NS90" s="46"/>
      <c r="NT90" s="46"/>
      <c r="NU90" s="46"/>
      <c r="NV90" s="46"/>
      <c r="NW90" s="46"/>
      <c r="NX90" s="46"/>
      <c r="NY90" s="46"/>
      <c r="NZ90" s="46"/>
      <c r="OA90" s="46"/>
      <c r="OB90" s="46"/>
      <c r="OC90" s="46"/>
      <c r="OD90" s="46"/>
      <c r="OE90" s="46"/>
      <c r="OF90" s="46"/>
      <c r="OG90" s="46"/>
      <c r="OH90" s="46"/>
      <c r="OI90" s="46"/>
      <c r="OJ90" s="46"/>
      <c r="OK90" s="46"/>
      <c r="OL90" s="46"/>
      <c r="OM90" s="46"/>
      <c r="ON90" s="46"/>
      <c r="OO90" s="46"/>
      <c r="OP90" s="46"/>
      <c r="OQ90" s="46"/>
      <c r="OR90" s="46"/>
      <c r="OS90" s="46"/>
      <c r="OT90" s="46"/>
      <c r="OU90" s="46"/>
      <c r="OV90" s="46"/>
      <c r="OW90" s="46"/>
      <c r="OX90" s="46"/>
      <c r="OY90" s="46"/>
      <c r="OZ90" s="46"/>
      <c r="PA90" s="46"/>
      <c r="PB90" s="46"/>
      <c r="PC90" s="46"/>
      <c r="PD90" s="46"/>
      <c r="PE90" s="46"/>
      <c r="PF90" s="46"/>
      <c r="PG90" s="46"/>
      <c r="PH90" s="46"/>
      <c r="PI90" s="46"/>
      <c r="PJ90" s="46"/>
      <c r="PK90" s="46"/>
      <c r="PL90" s="46"/>
      <c r="PM90" s="46"/>
      <c r="PN90" s="46"/>
      <c r="PO90" s="46"/>
      <c r="PP90" s="46"/>
      <c r="PQ90" s="46"/>
      <c r="PR90" s="46"/>
      <c r="PS90" s="46"/>
      <c r="PT90" s="46"/>
      <c r="PU90" s="46"/>
      <c r="PV90" s="46"/>
      <c r="PW90" s="46"/>
      <c r="PX90" s="46"/>
      <c r="PY90" s="46"/>
      <c r="PZ90" s="46"/>
      <c r="QA90" s="46"/>
      <c r="QB90" s="46"/>
      <c r="QC90" s="46"/>
      <c r="QD90" s="46"/>
      <c r="QE90" s="46"/>
      <c r="QF90" s="46"/>
      <c r="QG90" s="46"/>
      <c r="QH90" s="46"/>
      <c r="QI90" s="46"/>
      <c r="QJ90" s="46"/>
      <c r="QK90" s="46"/>
      <c r="QL90" s="46"/>
      <c r="QM90" s="46"/>
      <c r="QN90" s="46"/>
      <c r="QO90" s="46"/>
      <c r="QP90" s="46"/>
      <c r="QQ90" s="46"/>
      <c r="QR90" s="46"/>
      <c r="QS90" s="46"/>
      <c r="QT90" s="46"/>
      <c r="QU90" s="46"/>
      <c r="QV90" s="46"/>
      <c r="QW90" s="46"/>
      <c r="QX90" s="46"/>
      <c r="QY90" s="46"/>
      <c r="QZ90" s="46"/>
      <c r="RA90" s="46"/>
      <c r="RB90" s="46"/>
      <c r="RC90" s="46"/>
      <c r="RD90" s="46"/>
      <c r="RE90" s="46"/>
      <c r="RF90" s="46"/>
      <c r="RG90" s="46"/>
      <c r="RH90" s="46"/>
      <c r="RI90" s="46"/>
      <c r="RJ90" s="46"/>
      <c r="RK90" s="46"/>
      <c r="RL90" s="46"/>
      <c r="RM90" s="46"/>
      <c r="RN90" s="46"/>
      <c r="RO90" s="46"/>
      <c r="RP90" s="46"/>
      <c r="RQ90" s="46"/>
      <c r="RR90" s="46"/>
      <c r="RS90" s="46"/>
      <c r="RT90" s="46"/>
      <c r="RU90" s="46"/>
      <c r="RV90" s="46"/>
      <c r="RW90" s="46"/>
      <c r="RX90" s="46"/>
      <c r="RY90" s="46"/>
      <c r="RZ90" s="46"/>
      <c r="SA90" s="46"/>
      <c r="SB90" s="46"/>
      <c r="SC90" s="46"/>
      <c r="SD90" s="46"/>
      <c r="SE90" s="46"/>
      <c r="SF90" s="46"/>
      <c r="SG90" s="46"/>
      <c r="SH90" s="46"/>
      <c r="SI90" s="46"/>
      <c r="SJ90" s="46"/>
      <c r="SK90" s="46"/>
      <c r="SL90" s="46"/>
      <c r="SM90" s="46"/>
      <c r="SN90" s="46"/>
      <c r="SO90" s="46"/>
      <c r="SP90" s="46"/>
      <c r="SQ90" s="46"/>
      <c r="SR90" s="46"/>
      <c r="SS90" s="46"/>
      <c r="ST90" s="46"/>
      <c r="SU90" s="46"/>
      <c r="SV90" s="46"/>
      <c r="SW90" s="46"/>
      <c r="SX90" s="46"/>
      <c r="SY90" s="46"/>
      <c r="SZ90" s="46"/>
      <c r="TA90" s="46"/>
      <c r="TB90" s="46"/>
      <c r="TC90" s="46"/>
      <c r="TD90" s="46"/>
      <c r="TE90" s="46"/>
      <c r="TF90" s="46"/>
      <c r="TG90" s="46"/>
      <c r="TH90" s="46"/>
      <c r="TI90" s="46"/>
      <c r="TJ90" s="46"/>
      <c r="TK90" s="46"/>
      <c r="TL90" s="46"/>
      <c r="TM90" s="46"/>
      <c r="TN90" s="46"/>
      <c r="TO90" s="46"/>
      <c r="TP90" s="46"/>
      <c r="TQ90" s="46"/>
      <c r="TR90" s="46"/>
      <c r="TS90" s="46"/>
      <c r="TT90" s="46"/>
      <c r="TU90" s="46"/>
      <c r="TV90" s="46"/>
      <c r="TW90" s="46"/>
      <c r="TX90" s="46"/>
      <c r="TY90" s="46"/>
      <c r="TZ90" s="46"/>
      <c r="UA90" s="46"/>
      <c r="UB90" s="46"/>
      <c r="UC90" s="46"/>
      <c r="UD90" s="46"/>
      <c r="UE90" s="46"/>
      <c r="UF90" s="46"/>
      <c r="UG90" s="46"/>
      <c r="UH90" s="46"/>
      <c r="UI90" s="46"/>
      <c r="UJ90" s="46"/>
      <c r="UK90" s="46"/>
      <c r="UL90" s="46"/>
      <c r="UM90" s="46"/>
      <c r="UN90" s="46"/>
      <c r="UO90" s="46"/>
      <c r="UP90" s="46"/>
      <c r="UQ90" s="46"/>
      <c r="UR90" s="46"/>
      <c r="US90" s="46"/>
      <c r="UT90" s="46"/>
      <c r="UU90" s="46"/>
      <c r="UV90" s="46"/>
      <c r="UW90" s="46"/>
      <c r="UX90" s="46"/>
      <c r="UY90" s="46"/>
      <c r="UZ90" s="46"/>
      <c r="VA90" s="46"/>
      <c r="VB90" s="46"/>
      <c r="VC90" s="46"/>
      <c r="VD90" s="46"/>
      <c r="VE90" s="46"/>
      <c r="VF90" s="46"/>
      <c r="VG90" s="46"/>
      <c r="VH90" s="46"/>
      <c r="VI90" s="46"/>
      <c r="VJ90" s="46"/>
      <c r="VK90" s="46"/>
      <c r="VL90" s="46"/>
      <c r="VM90" s="46"/>
      <c r="VN90" s="46"/>
      <c r="VO90" s="46"/>
      <c r="VP90" s="46"/>
      <c r="VQ90" s="46"/>
      <c r="VR90" s="46"/>
      <c r="VS90" s="46"/>
      <c r="VT90" s="46"/>
      <c r="VU90" s="46"/>
      <c r="VV90" s="46"/>
      <c r="VW90" s="46"/>
      <c r="VX90" s="46"/>
      <c r="VY90" s="46"/>
      <c r="VZ90" s="46"/>
      <c r="WA90" s="46"/>
      <c r="WB90" s="46"/>
      <c r="WC90" s="46"/>
      <c r="WD90" s="46"/>
      <c r="WE90" s="46"/>
      <c r="WF90" s="46"/>
      <c r="WG90" s="46"/>
      <c r="WH90" s="46"/>
      <c r="WI90" s="46"/>
      <c r="WJ90" s="46"/>
      <c r="WK90" s="46"/>
      <c r="WL90" s="46"/>
      <c r="WM90" s="46"/>
      <c r="WN90" s="46"/>
      <c r="WO90" s="46"/>
      <c r="WP90" s="46"/>
      <c r="WQ90" s="46"/>
      <c r="WR90" s="46"/>
      <c r="WS90" s="46"/>
      <c r="WT90" s="46"/>
      <c r="WU90" s="46"/>
      <c r="WV90" s="46"/>
      <c r="WW90" s="46"/>
      <c r="WX90" s="46"/>
      <c r="WY90" s="46"/>
      <c r="WZ90" s="46"/>
      <c r="XA90" s="46"/>
      <c r="XB90" s="46"/>
      <c r="XC90" s="46"/>
      <c r="XD90" s="46"/>
      <c r="XE90" s="46"/>
      <c r="XF90" s="46"/>
      <c r="XG90" s="46"/>
      <c r="XH90" s="46"/>
      <c r="XI90" s="46"/>
      <c r="XJ90" s="46"/>
      <c r="XK90" s="46"/>
      <c r="XL90" s="46"/>
      <c r="XM90" s="46"/>
      <c r="XN90" s="46"/>
      <c r="XO90" s="46"/>
      <c r="XP90" s="46"/>
      <c r="XQ90" s="46"/>
      <c r="XR90" s="46"/>
      <c r="XS90" s="46"/>
      <c r="XT90" s="46"/>
      <c r="XU90" s="46"/>
      <c r="XV90" s="46"/>
      <c r="XW90" s="46"/>
      <c r="XX90" s="46"/>
      <c r="XY90" s="46"/>
      <c r="XZ90" s="46"/>
      <c r="YA90" s="46"/>
      <c r="YB90" s="46"/>
      <c r="YC90" s="46"/>
      <c r="YD90" s="46"/>
      <c r="YE90" s="46"/>
      <c r="YF90" s="46"/>
      <c r="YG90" s="46"/>
      <c r="YH90" s="46"/>
      <c r="YI90" s="46"/>
      <c r="YJ90" s="46"/>
      <c r="YK90" s="46"/>
      <c r="YL90" s="46"/>
      <c r="YM90" s="46"/>
      <c r="YN90" s="46"/>
      <c r="YO90" s="46"/>
      <c r="YP90" s="46"/>
      <c r="YQ90" s="46"/>
      <c r="YR90" s="46"/>
      <c r="YS90" s="46"/>
      <c r="YT90" s="46"/>
      <c r="YU90" s="46"/>
      <c r="YV90" s="46"/>
      <c r="YW90" s="46"/>
      <c r="YX90" s="46"/>
      <c r="YY90" s="46"/>
      <c r="YZ90" s="46"/>
      <c r="ZA90" s="46"/>
      <c r="ZB90" s="46"/>
      <c r="ZC90" s="46"/>
      <c r="ZD90" s="46"/>
      <c r="ZE90" s="46"/>
      <c r="ZF90" s="46"/>
      <c r="ZG90" s="46"/>
      <c r="ZH90" s="46"/>
      <c r="ZI90" s="46"/>
      <c r="ZJ90" s="46"/>
      <c r="ZK90" s="46"/>
      <c r="ZL90" s="46"/>
      <c r="ZM90" s="46"/>
      <c r="ZN90" s="46"/>
      <c r="ZO90" s="46"/>
      <c r="ZP90" s="46"/>
      <c r="ZQ90" s="46"/>
      <c r="ZR90" s="46"/>
      <c r="ZS90" s="46"/>
      <c r="ZT90" s="46"/>
      <c r="ZU90" s="46"/>
      <c r="ZV90" s="46"/>
      <c r="ZW90" s="46"/>
      <c r="ZX90" s="46"/>
      <c r="ZY90" s="46"/>
      <c r="ZZ90" s="46"/>
      <c r="AAA90" s="46"/>
      <c r="AAB90" s="46"/>
      <c r="AAC90" s="46"/>
      <c r="AAD90" s="46"/>
      <c r="AAE90" s="46"/>
      <c r="AAF90" s="46"/>
      <c r="AAG90" s="46"/>
      <c r="AAH90" s="46"/>
      <c r="AAI90" s="46"/>
      <c r="AAJ90" s="46"/>
      <c r="AAK90" s="46"/>
      <c r="AAL90" s="46"/>
      <c r="AAM90" s="46"/>
      <c r="AAN90" s="46"/>
      <c r="AAO90" s="46"/>
      <c r="AAP90" s="46"/>
      <c r="AAQ90" s="46"/>
      <c r="AAR90" s="46"/>
      <c r="AAS90" s="46"/>
      <c r="AAT90" s="46"/>
      <c r="AAU90" s="46"/>
      <c r="AAV90" s="46"/>
      <c r="AAW90" s="46"/>
      <c r="AAX90" s="46"/>
      <c r="AAY90" s="46"/>
      <c r="AAZ90" s="46"/>
      <c r="ABA90" s="46"/>
      <c r="ABB90" s="46"/>
      <c r="ABC90" s="46"/>
      <c r="ABD90" s="46"/>
      <c r="ABE90" s="46"/>
      <c r="ABF90" s="46"/>
      <c r="ABG90" s="46"/>
      <c r="ABH90" s="46"/>
      <c r="ABI90" s="46"/>
      <c r="ABJ90" s="46"/>
      <c r="ABK90" s="46"/>
      <c r="ABL90" s="46"/>
      <c r="ABM90" s="46"/>
      <c r="ABN90" s="46"/>
      <c r="ABO90" s="46"/>
      <c r="ABP90" s="46"/>
      <c r="ABQ90" s="46"/>
      <c r="ABR90" s="46"/>
      <c r="ABS90" s="46"/>
      <c r="ABT90" s="46"/>
      <c r="ABU90" s="46"/>
      <c r="ABV90" s="46"/>
      <c r="ABW90" s="46"/>
      <c r="ABX90" s="46"/>
      <c r="ABY90" s="46"/>
      <c r="ABZ90" s="46"/>
      <c r="ACA90" s="46"/>
      <c r="ACB90" s="46"/>
      <c r="ACC90" s="46"/>
      <c r="ACD90" s="46"/>
      <c r="ACE90" s="46"/>
      <c r="ACF90" s="46"/>
      <c r="ACG90" s="46"/>
      <c r="ACH90" s="46"/>
      <c r="ACI90" s="46"/>
      <c r="ACJ90" s="46"/>
      <c r="ACK90" s="46"/>
      <c r="ACL90" s="46"/>
      <c r="ACM90" s="46"/>
      <c r="ACN90" s="46"/>
      <c r="ACO90" s="46"/>
      <c r="ACP90" s="46"/>
      <c r="ACQ90" s="46"/>
      <c r="ACR90" s="46"/>
      <c r="ACS90" s="46"/>
      <c r="ACT90" s="46"/>
      <c r="ACU90" s="46"/>
      <c r="ACV90" s="46"/>
      <c r="ACW90" s="46"/>
      <c r="ACX90" s="46"/>
      <c r="ACY90" s="46"/>
      <c r="ACZ90" s="46"/>
      <c r="ADA90" s="46"/>
      <c r="ADB90" s="46"/>
      <c r="ADC90" s="46"/>
      <c r="ADD90" s="46"/>
      <c r="ADE90" s="46"/>
      <c r="ADF90" s="46"/>
      <c r="ADG90" s="46"/>
      <c r="ADH90" s="46"/>
      <c r="ADI90" s="46"/>
      <c r="ADJ90" s="46"/>
      <c r="ADK90" s="46"/>
      <c r="ADL90" s="46"/>
      <c r="ADM90" s="46"/>
      <c r="ADN90" s="46"/>
      <c r="ADO90" s="46"/>
      <c r="ADP90" s="46"/>
      <c r="ADQ90" s="46"/>
      <c r="ADR90" s="46"/>
      <c r="ADS90" s="46"/>
      <c r="ADT90" s="46"/>
      <c r="ADU90" s="46"/>
      <c r="ADV90" s="46"/>
      <c r="ADW90" s="46"/>
      <c r="ADX90" s="46"/>
      <c r="ADY90" s="46"/>
      <c r="ADZ90" s="46"/>
      <c r="AEA90" s="46"/>
      <c r="AEB90" s="46"/>
      <c r="AEC90" s="46"/>
      <c r="AED90" s="46"/>
      <c r="AEE90" s="46"/>
      <c r="AEF90" s="46"/>
      <c r="AEG90" s="46"/>
      <c r="AEH90" s="46"/>
      <c r="AEI90" s="46"/>
      <c r="AEJ90" s="46"/>
      <c r="AEK90" s="46"/>
      <c r="AEL90" s="46"/>
      <c r="AEM90" s="46"/>
      <c r="AEN90" s="46"/>
      <c r="AEO90" s="46"/>
      <c r="AEP90" s="46"/>
      <c r="AEQ90" s="46"/>
      <c r="AER90" s="46"/>
      <c r="AES90" s="46"/>
      <c r="AET90" s="46"/>
      <c r="AEU90" s="46"/>
      <c r="AEV90" s="46"/>
      <c r="AEW90" s="46"/>
      <c r="AEX90" s="46"/>
      <c r="AEY90" s="46"/>
      <c r="AEZ90" s="46"/>
      <c r="AFA90" s="46"/>
      <c r="AFB90" s="46"/>
      <c r="AFC90" s="46"/>
      <c r="AFD90" s="46"/>
      <c r="AFE90" s="46"/>
      <c r="AFF90" s="46"/>
      <c r="AFG90" s="46"/>
      <c r="AFH90" s="46"/>
      <c r="AFI90" s="46"/>
      <c r="AFJ90" s="46"/>
      <c r="AFK90" s="46"/>
      <c r="AFL90" s="46"/>
      <c r="AFM90" s="46"/>
      <c r="AFN90" s="46"/>
      <c r="AFO90" s="46"/>
      <c r="AFP90" s="46"/>
      <c r="AFQ90" s="46"/>
      <c r="AFR90" s="46"/>
      <c r="AFS90" s="46"/>
      <c r="AFT90" s="46"/>
      <c r="AFU90" s="46"/>
      <c r="AFV90" s="46"/>
      <c r="AFW90" s="46"/>
      <c r="AFX90" s="46"/>
      <c r="AFY90" s="46"/>
      <c r="AFZ90" s="46"/>
      <c r="AGA90" s="46"/>
      <c r="AGB90" s="46"/>
      <c r="AGC90" s="46"/>
      <c r="AGD90" s="46"/>
      <c r="AGE90" s="46"/>
      <c r="AGF90" s="46"/>
      <c r="AGG90" s="46"/>
      <c r="AGH90" s="46"/>
      <c r="AGI90" s="46"/>
      <c r="AGJ90" s="46"/>
      <c r="AGK90" s="46"/>
      <c r="AGL90" s="46"/>
      <c r="AGM90" s="46"/>
      <c r="AGN90" s="46"/>
      <c r="AGO90" s="46"/>
      <c r="AGP90" s="46"/>
      <c r="AGQ90" s="46"/>
      <c r="AGR90" s="46"/>
      <c r="AGS90" s="46"/>
      <c r="AGT90" s="46"/>
      <c r="AGU90" s="46"/>
      <c r="AGV90" s="46"/>
      <c r="AGW90" s="46"/>
      <c r="AGX90" s="46"/>
      <c r="AGY90" s="46"/>
      <c r="AGZ90" s="46"/>
      <c r="AHA90" s="46"/>
      <c r="AHB90" s="46"/>
      <c r="AHC90" s="46"/>
      <c r="AHD90" s="46"/>
      <c r="AHE90" s="46"/>
      <c r="AHF90" s="46"/>
      <c r="AHG90" s="46"/>
      <c r="AHH90" s="46"/>
      <c r="AHI90" s="46"/>
      <c r="AHJ90" s="46"/>
      <c r="AHK90" s="46"/>
      <c r="AHL90" s="46"/>
      <c r="AHM90" s="46"/>
      <c r="AHN90" s="46"/>
      <c r="AHO90" s="46"/>
      <c r="AHP90" s="46"/>
      <c r="AHQ90" s="46"/>
      <c r="AHR90" s="46"/>
      <c r="AHS90" s="46"/>
      <c r="AHT90" s="46"/>
      <c r="AHU90" s="46"/>
      <c r="AHV90" s="46"/>
      <c r="AHW90" s="46"/>
      <c r="AHX90" s="46"/>
      <c r="AHY90" s="46"/>
      <c r="AHZ90" s="46"/>
      <c r="AIA90" s="46"/>
      <c r="AIB90" s="46"/>
      <c r="AIC90" s="46"/>
      <c r="AID90" s="46"/>
      <c r="AIE90" s="46"/>
      <c r="AIF90" s="46"/>
      <c r="AIG90" s="46"/>
      <c r="AIH90" s="46"/>
      <c r="AII90" s="46"/>
      <c r="AIJ90" s="46"/>
      <c r="AIK90" s="46"/>
      <c r="AIL90" s="46"/>
      <c r="AIM90" s="46"/>
      <c r="AIN90" s="46"/>
      <c r="AIO90" s="46"/>
      <c r="AIP90" s="46"/>
      <c r="AIQ90" s="46"/>
      <c r="AIR90" s="46"/>
      <c r="AIS90" s="46"/>
      <c r="AIT90" s="46"/>
      <c r="AIU90" s="46"/>
      <c r="AIV90" s="46"/>
      <c r="AIW90" s="46"/>
      <c r="AIX90" s="46"/>
      <c r="AIY90" s="46"/>
      <c r="AIZ90" s="46"/>
      <c r="AJA90" s="46"/>
      <c r="AJB90" s="46"/>
      <c r="AJC90" s="46"/>
      <c r="AJD90" s="46"/>
      <c r="AJE90" s="46"/>
      <c r="AJF90" s="46"/>
      <c r="AJG90" s="46"/>
      <c r="AJH90" s="46"/>
      <c r="AJI90" s="46"/>
      <c r="AJJ90" s="46"/>
      <c r="AJK90" s="46"/>
      <c r="AJL90" s="46"/>
      <c r="AJM90" s="46"/>
      <c r="AJN90" s="46"/>
      <c r="AJO90" s="46"/>
      <c r="AJP90" s="46"/>
      <c r="AJQ90" s="46"/>
      <c r="AJR90" s="46"/>
      <c r="AJS90" s="46"/>
      <c r="AJT90" s="46"/>
      <c r="AJU90" s="46"/>
      <c r="AJV90" s="46"/>
      <c r="AJW90" s="46"/>
      <c r="AJX90" s="46"/>
      <c r="AJY90" s="46"/>
      <c r="AJZ90" s="46"/>
      <c r="AKA90" s="46"/>
      <c r="AKB90" s="46"/>
      <c r="AKC90" s="46"/>
      <c r="AKD90" s="46"/>
      <c r="AKE90" s="46"/>
      <c r="AKF90" s="46"/>
      <c r="AKG90" s="46"/>
      <c r="AKH90" s="46"/>
      <c r="AKI90" s="46"/>
      <c r="AKJ90" s="46"/>
      <c r="AKK90" s="46"/>
      <c r="AKL90" s="46"/>
      <c r="AKM90" s="46"/>
      <c r="AKN90" s="46"/>
      <c r="AKO90" s="46"/>
      <c r="AKP90" s="46"/>
      <c r="AKQ90" s="46"/>
      <c r="AKR90" s="46"/>
      <c r="AKS90" s="46"/>
      <c r="AKT90" s="46"/>
      <c r="AKU90" s="46"/>
      <c r="AKV90" s="46"/>
      <c r="AKW90" s="46"/>
      <c r="AKX90" s="46"/>
      <c r="AKY90" s="46"/>
      <c r="AKZ90" s="46"/>
      <c r="ALA90" s="46"/>
      <c r="ALB90" s="46"/>
      <c r="ALC90" s="46"/>
      <c r="ALD90" s="46"/>
      <c r="ALE90" s="46"/>
      <c r="ALF90" s="46"/>
      <c r="ALG90" s="46"/>
      <c r="ALH90" s="46"/>
      <c r="ALI90" s="46"/>
      <c r="ALJ90" s="46"/>
      <c r="ALK90" s="46"/>
      <c r="ALL90" s="46"/>
      <c r="ALM90" s="46"/>
      <c r="ALN90" s="46"/>
      <c r="ALO90" s="46"/>
      <c r="ALP90" s="46"/>
      <c r="ALQ90" s="46"/>
      <c r="ALR90" s="46"/>
      <c r="ALS90" s="46"/>
      <c r="ALT90" s="46"/>
      <c r="ALU90" s="46"/>
      <c r="ALV90" s="46"/>
      <c r="ALW90" s="46"/>
      <c r="ALX90" s="46"/>
      <c r="ALY90" s="46"/>
      <c r="ALZ90" s="46"/>
      <c r="AMA90" s="46"/>
      <c r="AMB90" s="46"/>
      <c r="AMC90" s="46"/>
      <c r="AMD90" s="46"/>
      <c r="AME90" s="46"/>
      <c r="AMF90" s="46"/>
      <c r="AMG90" s="46"/>
      <c r="AMH90" s="46"/>
      <c r="AMI90" s="46"/>
      <c r="AMJ90" s="46"/>
    </row>
    <row r="91" spans="1:1024" s="77" customFormat="1" ht="15.75" customHeight="1">
      <c r="A91" s="7" t="s">
        <v>85</v>
      </c>
      <c r="B91" s="7"/>
      <c r="C91" s="7"/>
      <c r="D91" s="7"/>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row>
    <row r="92" spans="1:1024" s="77" customFormat="1" ht="15">
      <c r="A92" s="16"/>
      <c r="B92" s="16"/>
      <c r="C92" s="16"/>
      <c r="D92" s="16"/>
      <c r="E92" s="1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c r="DA92" s="46"/>
      <c r="DB92" s="46"/>
      <c r="DC92" s="46"/>
      <c r="DD92" s="46"/>
      <c r="DE92" s="46"/>
      <c r="DF92" s="46"/>
      <c r="DG92" s="46"/>
      <c r="DH92" s="46"/>
      <c r="DI92" s="46"/>
      <c r="DJ92" s="46"/>
      <c r="DK92" s="46"/>
      <c r="DL92" s="46"/>
      <c r="DM92" s="46"/>
      <c r="DN92" s="46"/>
      <c r="DO92" s="46"/>
      <c r="DP92" s="46"/>
      <c r="DQ92" s="46"/>
      <c r="DR92" s="46"/>
      <c r="DS92" s="46"/>
      <c r="DT92" s="46"/>
      <c r="DU92" s="46"/>
      <c r="DV92" s="46"/>
      <c r="DW92" s="46"/>
      <c r="DX92" s="46"/>
      <c r="DY92" s="46"/>
      <c r="DZ92" s="46"/>
      <c r="EA92" s="46"/>
      <c r="EB92" s="46"/>
      <c r="EC92" s="46"/>
      <c r="ED92" s="46"/>
      <c r="EE92" s="46"/>
      <c r="EF92" s="46"/>
      <c r="EG92" s="46"/>
      <c r="EH92" s="46"/>
      <c r="EI92" s="46"/>
      <c r="EJ92" s="46"/>
      <c r="EK92" s="46"/>
      <c r="EL92" s="46"/>
      <c r="EM92" s="46"/>
      <c r="EN92" s="46"/>
      <c r="EO92" s="46"/>
      <c r="EP92" s="46"/>
      <c r="EQ92" s="46"/>
      <c r="ER92" s="46"/>
      <c r="ES92" s="46"/>
      <c r="ET92" s="46"/>
      <c r="EU92" s="46"/>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c r="GQ92" s="46"/>
      <c r="GR92" s="46"/>
      <c r="GS92" s="46"/>
      <c r="GT92" s="46"/>
      <c r="GU92" s="46"/>
      <c r="GV92" s="46"/>
      <c r="GW92" s="46"/>
      <c r="GX92" s="46"/>
      <c r="GY92" s="46"/>
      <c r="GZ92" s="46"/>
      <c r="HA92" s="46"/>
      <c r="HB92" s="46"/>
      <c r="HC92" s="46"/>
      <c r="HD92" s="46"/>
      <c r="HE92" s="46"/>
      <c r="HF92" s="46"/>
      <c r="HG92" s="46"/>
      <c r="HH92" s="46"/>
      <c r="HI92" s="46"/>
      <c r="HJ92" s="46"/>
      <c r="HK92" s="46"/>
      <c r="HL92" s="46"/>
      <c r="HM92" s="46"/>
      <c r="HN92" s="46"/>
      <c r="HO92" s="46"/>
      <c r="HP92" s="46"/>
      <c r="HQ92" s="46"/>
      <c r="HR92" s="46"/>
      <c r="HS92" s="46"/>
      <c r="HT92" s="46"/>
      <c r="HU92" s="46"/>
      <c r="HV92" s="46"/>
      <c r="HW92" s="46"/>
      <c r="HX92" s="46"/>
      <c r="HY92" s="46"/>
      <c r="HZ92" s="46"/>
      <c r="IA92" s="46"/>
      <c r="IB92" s="46"/>
      <c r="IC92" s="46"/>
      <c r="ID92" s="46"/>
      <c r="IE92" s="46"/>
      <c r="IF92" s="46"/>
      <c r="IG92" s="46"/>
      <c r="IH92" s="46"/>
      <c r="II92" s="46"/>
      <c r="IJ92" s="46"/>
      <c r="IK92" s="46"/>
      <c r="IL92" s="46"/>
      <c r="IM92" s="46"/>
      <c r="IN92" s="46"/>
      <c r="IO92" s="46"/>
      <c r="IP92" s="46"/>
      <c r="IQ92" s="46"/>
      <c r="IR92" s="46"/>
      <c r="IS92" s="46"/>
      <c r="IT92" s="46"/>
      <c r="IU92" s="46"/>
      <c r="IV92" s="46"/>
      <c r="IW92" s="46"/>
      <c r="IX92" s="46"/>
      <c r="IY92" s="46"/>
      <c r="IZ92" s="46"/>
      <c r="JA92" s="46"/>
      <c r="JB92" s="46"/>
      <c r="JC92" s="46"/>
      <c r="JD92" s="46"/>
      <c r="JE92" s="46"/>
      <c r="JF92" s="46"/>
      <c r="JG92" s="46"/>
      <c r="JH92" s="46"/>
      <c r="JI92" s="46"/>
      <c r="JJ92" s="46"/>
      <c r="JK92" s="46"/>
      <c r="JL92" s="46"/>
      <c r="JM92" s="46"/>
      <c r="JN92" s="46"/>
      <c r="JO92" s="46"/>
      <c r="JP92" s="46"/>
      <c r="JQ92" s="46"/>
      <c r="JR92" s="46"/>
      <c r="JS92" s="46"/>
      <c r="JT92" s="46"/>
      <c r="JU92" s="46"/>
      <c r="JV92" s="46"/>
      <c r="JW92" s="46"/>
      <c r="JX92" s="46"/>
      <c r="JY92" s="46"/>
      <c r="JZ92" s="46"/>
      <c r="KA92" s="46"/>
      <c r="KB92" s="46"/>
      <c r="KC92" s="46"/>
      <c r="KD92" s="46"/>
      <c r="KE92" s="46"/>
      <c r="KF92" s="46"/>
      <c r="KG92" s="46"/>
      <c r="KH92" s="46"/>
      <c r="KI92" s="46"/>
      <c r="KJ92" s="46"/>
      <c r="KK92" s="46"/>
      <c r="KL92" s="46"/>
      <c r="KM92" s="46"/>
      <c r="KN92" s="46"/>
      <c r="KO92" s="46"/>
      <c r="KP92" s="46"/>
      <c r="KQ92" s="46"/>
      <c r="KR92" s="46"/>
      <c r="KS92" s="46"/>
      <c r="KT92" s="46"/>
      <c r="KU92" s="46"/>
      <c r="KV92" s="46"/>
      <c r="KW92" s="46"/>
      <c r="KX92" s="46"/>
      <c r="KY92" s="46"/>
      <c r="KZ92" s="46"/>
      <c r="LA92" s="46"/>
      <c r="LB92" s="46"/>
      <c r="LC92" s="46"/>
      <c r="LD92" s="46"/>
      <c r="LE92" s="46"/>
      <c r="LF92" s="46"/>
      <c r="LG92" s="46"/>
      <c r="LH92" s="46"/>
      <c r="LI92" s="46"/>
      <c r="LJ92" s="46"/>
      <c r="LK92" s="46"/>
      <c r="LL92" s="46"/>
      <c r="LM92" s="46"/>
      <c r="LN92" s="46"/>
      <c r="LO92" s="46"/>
      <c r="LP92" s="46"/>
      <c r="LQ92" s="46"/>
      <c r="LR92" s="46"/>
      <c r="LS92" s="46"/>
      <c r="LT92" s="46"/>
      <c r="LU92" s="46"/>
      <c r="LV92" s="46"/>
      <c r="LW92" s="46"/>
      <c r="LX92" s="46"/>
      <c r="LY92" s="46"/>
      <c r="LZ92" s="46"/>
      <c r="MA92" s="46"/>
      <c r="MB92" s="46"/>
      <c r="MC92" s="46"/>
      <c r="MD92" s="46"/>
      <c r="ME92" s="46"/>
      <c r="MF92" s="46"/>
      <c r="MG92" s="46"/>
      <c r="MH92" s="46"/>
      <c r="MI92" s="46"/>
      <c r="MJ92" s="46"/>
      <c r="MK92" s="46"/>
      <c r="ML92" s="46"/>
      <c r="MM92" s="46"/>
      <c r="MN92" s="46"/>
      <c r="MO92" s="46"/>
      <c r="MP92" s="46"/>
      <c r="MQ92" s="46"/>
      <c r="MR92" s="46"/>
      <c r="MS92" s="46"/>
      <c r="MT92" s="46"/>
      <c r="MU92" s="46"/>
      <c r="MV92" s="46"/>
      <c r="MW92" s="46"/>
      <c r="MX92" s="46"/>
      <c r="MY92" s="46"/>
      <c r="MZ92" s="46"/>
      <c r="NA92" s="46"/>
      <c r="NB92" s="46"/>
      <c r="NC92" s="46"/>
      <c r="ND92" s="46"/>
      <c r="NE92" s="46"/>
      <c r="NF92" s="46"/>
      <c r="NG92" s="46"/>
      <c r="NH92" s="46"/>
      <c r="NI92" s="46"/>
      <c r="NJ92" s="46"/>
      <c r="NK92" s="46"/>
      <c r="NL92" s="46"/>
      <c r="NM92" s="46"/>
      <c r="NN92" s="46"/>
      <c r="NO92" s="46"/>
      <c r="NP92" s="46"/>
      <c r="NQ92" s="46"/>
      <c r="NR92" s="46"/>
      <c r="NS92" s="46"/>
      <c r="NT92" s="46"/>
      <c r="NU92" s="46"/>
      <c r="NV92" s="46"/>
      <c r="NW92" s="46"/>
      <c r="NX92" s="46"/>
      <c r="NY92" s="46"/>
      <c r="NZ92" s="46"/>
      <c r="OA92" s="46"/>
      <c r="OB92" s="46"/>
      <c r="OC92" s="46"/>
      <c r="OD92" s="46"/>
      <c r="OE92" s="46"/>
      <c r="OF92" s="46"/>
      <c r="OG92" s="46"/>
      <c r="OH92" s="46"/>
      <c r="OI92" s="46"/>
      <c r="OJ92" s="46"/>
      <c r="OK92" s="46"/>
      <c r="OL92" s="46"/>
      <c r="OM92" s="46"/>
      <c r="ON92" s="46"/>
      <c r="OO92" s="46"/>
      <c r="OP92" s="46"/>
      <c r="OQ92" s="46"/>
      <c r="OR92" s="46"/>
      <c r="OS92" s="46"/>
      <c r="OT92" s="46"/>
      <c r="OU92" s="46"/>
      <c r="OV92" s="46"/>
      <c r="OW92" s="46"/>
      <c r="OX92" s="46"/>
      <c r="OY92" s="46"/>
      <c r="OZ92" s="46"/>
      <c r="PA92" s="46"/>
      <c r="PB92" s="46"/>
      <c r="PC92" s="46"/>
      <c r="PD92" s="46"/>
      <c r="PE92" s="46"/>
      <c r="PF92" s="46"/>
      <c r="PG92" s="46"/>
      <c r="PH92" s="46"/>
      <c r="PI92" s="46"/>
      <c r="PJ92" s="46"/>
      <c r="PK92" s="46"/>
      <c r="PL92" s="46"/>
      <c r="PM92" s="46"/>
      <c r="PN92" s="46"/>
      <c r="PO92" s="46"/>
      <c r="PP92" s="46"/>
      <c r="PQ92" s="46"/>
      <c r="PR92" s="46"/>
      <c r="PS92" s="46"/>
      <c r="PT92" s="46"/>
      <c r="PU92" s="46"/>
      <c r="PV92" s="46"/>
      <c r="PW92" s="46"/>
      <c r="PX92" s="46"/>
      <c r="PY92" s="46"/>
      <c r="PZ92" s="46"/>
      <c r="QA92" s="46"/>
      <c r="QB92" s="46"/>
      <c r="QC92" s="46"/>
      <c r="QD92" s="46"/>
      <c r="QE92" s="46"/>
      <c r="QF92" s="46"/>
      <c r="QG92" s="46"/>
      <c r="QH92" s="46"/>
      <c r="QI92" s="46"/>
      <c r="QJ92" s="46"/>
      <c r="QK92" s="46"/>
      <c r="QL92" s="46"/>
      <c r="QM92" s="46"/>
      <c r="QN92" s="46"/>
      <c r="QO92" s="46"/>
      <c r="QP92" s="46"/>
      <c r="QQ92" s="46"/>
      <c r="QR92" s="46"/>
      <c r="QS92" s="46"/>
      <c r="QT92" s="46"/>
      <c r="QU92" s="46"/>
      <c r="QV92" s="46"/>
      <c r="QW92" s="46"/>
      <c r="QX92" s="46"/>
      <c r="QY92" s="46"/>
      <c r="QZ92" s="46"/>
      <c r="RA92" s="46"/>
      <c r="RB92" s="46"/>
      <c r="RC92" s="46"/>
      <c r="RD92" s="46"/>
      <c r="RE92" s="46"/>
      <c r="RF92" s="46"/>
      <c r="RG92" s="46"/>
      <c r="RH92" s="46"/>
      <c r="RI92" s="46"/>
      <c r="RJ92" s="46"/>
      <c r="RK92" s="46"/>
      <c r="RL92" s="46"/>
      <c r="RM92" s="46"/>
      <c r="RN92" s="46"/>
      <c r="RO92" s="46"/>
      <c r="RP92" s="46"/>
      <c r="RQ92" s="46"/>
      <c r="RR92" s="46"/>
      <c r="RS92" s="46"/>
      <c r="RT92" s="46"/>
      <c r="RU92" s="46"/>
      <c r="RV92" s="46"/>
      <c r="RW92" s="46"/>
      <c r="RX92" s="46"/>
      <c r="RY92" s="46"/>
      <c r="RZ92" s="46"/>
      <c r="SA92" s="46"/>
      <c r="SB92" s="46"/>
      <c r="SC92" s="46"/>
      <c r="SD92" s="46"/>
      <c r="SE92" s="46"/>
      <c r="SF92" s="46"/>
      <c r="SG92" s="46"/>
      <c r="SH92" s="46"/>
      <c r="SI92" s="46"/>
      <c r="SJ92" s="46"/>
      <c r="SK92" s="46"/>
      <c r="SL92" s="46"/>
      <c r="SM92" s="46"/>
      <c r="SN92" s="46"/>
      <c r="SO92" s="46"/>
      <c r="SP92" s="46"/>
      <c r="SQ92" s="46"/>
      <c r="SR92" s="46"/>
      <c r="SS92" s="46"/>
      <c r="ST92" s="46"/>
      <c r="SU92" s="46"/>
      <c r="SV92" s="46"/>
      <c r="SW92" s="46"/>
      <c r="SX92" s="46"/>
      <c r="SY92" s="46"/>
      <c r="SZ92" s="46"/>
      <c r="TA92" s="46"/>
      <c r="TB92" s="46"/>
      <c r="TC92" s="46"/>
      <c r="TD92" s="46"/>
      <c r="TE92" s="46"/>
      <c r="TF92" s="46"/>
      <c r="TG92" s="46"/>
      <c r="TH92" s="46"/>
      <c r="TI92" s="46"/>
      <c r="TJ92" s="46"/>
      <c r="TK92" s="46"/>
      <c r="TL92" s="46"/>
      <c r="TM92" s="46"/>
      <c r="TN92" s="46"/>
      <c r="TO92" s="46"/>
      <c r="TP92" s="46"/>
      <c r="TQ92" s="46"/>
      <c r="TR92" s="46"/>
      <c r="TS92" s="46"/>
      <c r="TT92" s="46"/>
      <c r="TU92" s="46"/>
      <c r="TV92" s="46"/>
      <c r="TW92" s="46"/>
      <c r="TX92" s="46"/>
      <c r="TY92" s="46"/>
      <c r="TZ92" s="46"/>
      <c r="UA92" s="46"/>
      <c r="UB92" s="46"/>
      <c r="UC92" s="46"/>
      <c r="UD92" s="46"/>
      <c r="UE92" s="46"/>
      <c r="UF92" s="46"/>
      <c r="UG92" s="46"/>
      <c r="UH92" s="46"/>
      <c r="UI92" s="46"/>
      <c r="UJ92" s="46"/>
      <c r="UK92" s="46"/>
      <c r="UL92" s="46"/>
      <c r="UM92" s="46"/>
      <c r="UN92" s="46"/>
      <c r="UO92" s="46"/>
      <c r="UP92" s="46"/>
      <c r="UQ92" s="46"/>
      <c r="UR92" s="46"/>
      <c r="US92" s="46"/>
      <c r="UT92" s="46"/>
      <c r="UU92" s="46"/>
      <c r="UV92" s="46"/>
      <c r="UW92" s="46"/>
      <c r="UX92" s="46"/>
      <c r="UY92" s="46"/>
      <c r="UZ92" s="46"/>
      <c r="VA92" s="46"/>
      <c r="VB92" s="46"/>
      <c r="VC92" s="46"/>
      <c r="VD92" s="46"/>
      <c r="VE92" s="46"/>
      <c r="VF92" s="46"/>
      <c r="VG92" s="46"/>
      <c r="VH92" s="46"/>
      <c r="VI92" s="46"/>
      <c r="VJ92" s="46"/>
      <c r="VK92" s="46"/>
      <c r="VL92" s="46"/>
      <c r="VM92" s="46"/>
      <c r="VN92" s="46"/>
      <c r="VO92" s="46"/>
      <c r="VP92" s="46"/>
      <c r="VQ92" s="46"/>
      <c r="VR92" s="46"/>
      <c r="VS92" s="46"/>
      <c r="VT92" s="46"/>
      <c r="VU92" s="46"/>
      <c r="VV92" s="46"/>
      <c r="VW92" s="46"/>
      <c r="VX92" s="46"/>
      <c r="VY92" s="46"/>
      <c r="VZ92" s="46"/>
      <c r="WA92" s="46"/>
      <c r="WB92" s="46"/>
      <c r="WC92" s="46"/>
      <c r="WD92" s="46"/>
      <c r="WE92" s="46"/>
      <c r="WF92" s="46"/>
      <c r="WG92" s="46"/>
      <c r="WH92" s="46"/>
      <c r="WI92" s="46"/>
      <c r="WJ92" s="46"/>
      <c r="WK92" s="46"/>
      <c r="WL92" s="46"/>
      <c r="WM92" s="46"/>
      <c r="WN92" s="46"/>
      <c r="WO92" s="46"/>
      <c r="WP92" s="46"/>
      <c r="WQ92" s="46"/>
      <c r="WR92" s="46"/>
      <c r="WS92" s="46"/>
      <c r="WT92" s="46"/>
      <c r="WU92" s="46"/>
      <c r="WV92" s="46"/>
      <c r="WW92" s="46"/>
      <c r="WX92" s="46"/>
      <c r="WY92" s="46"/>
      <c r="WZ92" s="46"/>
      <c r="XA92" s="46"/>
      <c r="XB92" s="46"/>
      <c r="XC92" s="46"/>
      <c r="XD92" s="46"/>
      <c r="XE92" s="46"/>
      <c r="XF92" s="46"/>
      <c r="XG92" s="46"/>
      <c r="XH92" s="46"/>
      <c r="XI92" s="46"/>
      <c r="XJ92" s="46"/>
      <c r="XK92" s="46"/>
      <c r="XL92" s="46"/>
      <c r="XM92" s="46"/>
      <c r="XN92" s="46"/>
      <c r="XO92" s="46"/>
      <c r="XP92" s="46"/>
      <c r="XQ92" s="46"/>
      <c r="XR92" s="46"/>
      <c r="XS92" s="46"/>
      <c r="XT92" s="46"/>
      <c r="XU92" s="46"/>
      <c r="XV92" s="46"/>
      <c r="XW92" s="46"/>
      <c r="XX92" s="46"/>
      <c r="XY92" s="46"/>
      <c r="XZ92" s="46"/>
      <c r="YA92" s="46"/>
      <c r="YB92" s="46"/>
      <c r="YC92" s="46"/>
      <c r="YD92" s="46"/>
      <c r="YE92" s="46"/>
      <c r="YF92" s="46"/>
      <c r="YG92" s="46"/>
      <c r="YH92" s="46"/>
      <c r="YI92" s="46"/>
      <c r="YJ92" s="46"/>
      <c r="YK92" s="46"/>
      <c r="YL92" s="46"/>
      <c r="YM92" s="46"/>
      <c r="YN92" s="46"/>
      <c r="YO92" s="46"/>
      <c r="YP92" s="46"/>
      <c r="YQ92" s="46"/>
      <c r="YR92" s="46"/>
      <c r="YS92" s="46"/>
      <c r="YT92" s="46"/>
      <c r="YU92" s="46"/>
      <c r="YV92" s="46"/>
      <c r="YW92" s="46"/>
      <c r="YX92" s="46"/>
      <c r="YY92" s="46"/>
      <c r="YZ92" s="46"/>
      <c r="ZA92" s="46"/>
      <c r="ZB92" s="46"/>
      <c r="ZC92" s="46"/>
      <c r="ZD92" s="46"/>
      <c r="ZE92" s="46"/>
      <c r="ZF92" s="46"/>
      <c r="ZG92" s="46"/>
      <c r="ZH92" s="46"/>
      <c r="ZI92" s="46"/>
      <c r="ZJ92" s="46"/>
      <c r="ZK92" s="46"/>
      <c r="ZL92" s="46"/>
      <c r="ZM92" s="46"/>
      <c r="ZN92" s="46"/>
      <c r="ZO92" s="46"/>
      <c r="ZP92" s="46"/>
      <c r="ZQ92" s="46"/>
      <c r="ZR92" s="46"/>
      <c r="ZS92" s="46"/>
      <c r="ZT92" s="46"/>
      <c r="ZU92" s="46"/>
      <c r="ZV92" s="46"/>
      <c r="ZW92" s="46"/>
      <c r="ZX92" s="46"/>
      <c r="ZY92" s="46"/>
      <c r="ZZ92" s="46"/>
      <c r="AAA92" s="46"/>
      <c r="AAB92" s="46"/>
      <c r="AAC92" s="46"/>
      <c r="AAD92" s="46"/>
      <c r="AAE92" s="46"/>
      <c r="AAF92" s="46"/>
      <c r="AAG92" s="46"/>
      <c r="AAH92" s="46"/>
      <c r="AAI92" s="46"/>
      <c r="AAJ92" s="46"/>
      <c r="AAK92" s="46"/>
      <c r="AAL92" s="46"/>
      <c r="AAM92" s="46"/>
      <c r="AAN92" s="46"/>
      <c r="AAO92" s="46"/>
      <c r="AAP92" s="46"/>
      <c r="AAQ92" s="46"/>
      <c r="AAR92" s="46"/>
      <c r="AAS92" s="46"/>
      <c r="AAT92" s="46"/>
      <c r="AAU92" s="46"/>
      <c r="AAV92" s="46"/>
      <c r="AAW92" s="46"/>
      <c r="AAX92" s="46"/>
      <c r="AAY92" s="46"/>
      <c r="AAZ92" s="46"/>
      <c r="ABA92" s="46"/>
      <c r="ABB92" s="46"/>
      <c r="ABC92" s="46"/>
      <c r="ABD92" s="46"/>
      <c r="ABE92" s="46"/>
      <c r="ABF92" s="46"/>
      <c r="ABG92" s="46"/>
      <c r="ABH92" s="46"/>
      <c r="ABI92" s="46"/>
      <c r="ABJ92" s="46"/>
      <c r="ABK92" s="46"/>
      <c r="ABL92" s="46"/>
      <c r="ABM92" s="46"/>
      <c r="ABN92" s="46"/>
      <c r="ABO92" s="46"/>
      <c r="ABP92" s="46"/>
      <c r="ABQ92" s="46"/>
      <c r="ABR92" s="46"/>
      <c r="ABS92" s="46"/>
      <c r="ABT92" s="46"/>
      <c r="ABU92" s="46"/>
      <c r="ABV92" s="46"/>
      <c r="ABW92" s="46"/>
      <c r="ABX92" s="46"/>
      <c r="ABY92" s="46"/>
      <c r="ABZ92" s="46"/>
      <c r="ACA92" s="46"/>
      <c r="ACB92" s="46"/>
      <c r="ACC92" s="46"/>
      <c r="ACD92" s="46"/>
      <c r="ACE92" s="46"/>
      <c r="ACF92" s="46"/>
      <c r="ACG92" s="46"/>
      <c r="ACH92" s="46"/>
      <c r="ACI92" s="46"/>
      <c r="ACJ92" s="46"/>
      <c r="ACK92" s="46"/>
      <c r="ACL92" s="46"/>
      <c r="ACM92" s="46"/>
      <c r="ACN92" s="46"/>
      <c r="ACO92" s="46"/>
      <c r="ACP92" s="46"/>
      <c r="ACQ92" s="46"/>
      <c r="ACR92" s="46"/>
      <c r="ACS92" s="46"/>
      <c r="ACT92" s="46"/>
      <c r="ACU92" s="46"/>
      <c r="ACV92" s="46"/>
      <c r="ACW92" s="46"/>
      <c r="ACX92" s="46"/>
      <c r="ACY92" s="46"/>
      <c r="ACZ92" s="46"/>
      <c r="ADA92" s="46"/>
      <c r="ADB92" s="46"/>
      <c r="ADC92" s="46"/>
      <c r="ADD92" s="46"/>
      <c r="ADE92" s="46"/>
      <c r="ADF92" s="46"/>
      <c r="ADG92" s="46"/>
      <c r="ADH92" s="46"/>
      <c r="ADI92" s="46"/>
      <c r="ADJ92" s="46"/>
      <c r="ADK92" s="46"/>
      <c r="ADL92" s="46"/>
      <c r="ADM92" s="46"/>
      <c r="ADN92" s="46"/>
      <c r="ADO92" s="46"/>
      <c r="ADP92" s="46"/>
      <c r="ADQ92" s="46"/>
      <c r="ADR92" s="46"/>
      <c r="ADS92" s="46"/>
      <c r="ADT92" s="46"/>
      <c r="ADU92" s="46"/>
      <c r="ADV92" s="46"/>
      <c r="ADW92" s="46"/>
      <c r="ADX92" s="46"/>
      <c r="ADY92" s="46"/>
      <c r="ADZ92" s="46"/>
      <c r="AEA92" s="46"/>
      <c r="AEB92" s="46"/>
      <c r="AEC92" s="46"/>
      <c r="AED92" s="46"/>
      <c r="AEE92" s="46"/>
      <c r="AEF92" s="46"/>
      <c r="AEG92" s="46"/>
      <c r="AEH92" s="46"/>
      <c r="AEI92" s="46"/>
      <c r="AEJ92" s="46"/>
      <c r="AEK92" s="46"/>
      <c r="AEL92" s="46"/>
      <c r="AEM92" s="46"/>
      <c r="AEN92" s="46"/>
      <c r="AEO92" s="46"/>
      <c r="AEP92" s="46"/>
      <c r="AEQ92" s="46"/>
      <c r="AER92" s="46"/>
      <c r="AES92" s="46"/>
      <c r="AET92" s="46"/>
      <c r="AEU92" s="46"/>
      <c r="AEV92" s="46"/>
      <c r="AEW92" s="46"/>
      <c r="AEX92" s="46"/>
      <c r="AEY92" s="46"/>
      <c r="AEZ92" s="46"/>
      <c r="AFA92" s="46"/>
      <c r="AFB92" s="46"/>
      <c r="AFC92" s="46"/>
      <c r="AFD92" s="46"/>
      <c r="AFE92" s="46"/>
      <c r="AFF92" s="46"/>
      <c r="AFG92" s="46"/>
      <c r="AFH92" s="46"/>
      <c r="AFI92" s="46"/>
      <c r="AFJ92" s="46"/>
      <c r="AFK92" s="46"/>
      <c r="AFL92" s="46"/>
      <c r="AFM92" s="46"/>
      <c r="AFN92" s="46"/>
      <c r="AFO92" s="46"/>
      <c r="AFP92" s="46"/>
      <c r="AFQ92" s="46"/>
      <c r="AFR92" s="46"/>
      <c r="AFS92" s="46"/>
      <c r="AFT92" s="46"/>
      <c r="AFU92" s="46"/>
      <c r="AFV92" s="46"/>
      <c r="AFW92" s="46"/>
      <c r="AFX92" s="46"/>
      <c r="AFY92" s="46"/>
      <c r="AFZ92" s="46"/>
      <c r="AGA92" s="46"/>
      <c r="AGB92" s="46"/>
      <c r="AGC92" s="46"/>
      <c r="AGD92" s="46"/>
      <c r="AGE92" s="46"/>
      <c r="AGF92" s="46"/>
      <c r="AGG92" s="46"/>
      <c r="AGH92" s="46"/>
      <c r="AGI92" s="46"/>
      <c r="AGJ92" s="46"/>
      <c r="AGK92" s="46"/>
      <c r="AGL92" s="46"/>
      <c r="AGM92" s="46"/>
      <c r="AGN92" s="46"/>
      <c r="AGO92" s="46"/>
      <c r="AGP92" s="46"/>
      <c r="AGQ92" s="46"/>
      <c r="AGR92" s="46"/>
      <c r="AGS92" s="46"/>
      <c r="AGT92" s="46"/>
      <c r="AGU92" s="46"/>
      <c r="AGV92" s="46"/>
      <c r="AGW92" s="46"/>
      <c r="AGX92" s="46"/>
      <c r="AGY92" s="46"/>
      <c r="AGZ92" s="46"/>
      <c r="AHA92" s="46"/>
      <c r="AHB92" s="46"/>
      <c r="AHC92" s="46"/>
      <c r="AHD92" s="46"/>
      <c r="AHE92" s="46"/>
      <c r="AHF92" s="46"/>
      <c r="AHG92" s="46"/>
      <c r="AHH92" s="46"/>
      <c r="AHI92" s="46"/>
      <c r="AHJ92" s="46"/>
      <c r="AHK92" s="46"/>
      <c r="AHL92" s="46"/>
      <c r="AHM92" s="46"/>
      <c r="AHN92" s="46"/>
      <c r="AHO92" s="46"/>
      <c r="AHP92" s="46"/>
      <c r="AHQ92" s="46"/>
      <c r="AHR92" s="46"/>
      <c r="AHS92" s="46"/>
      <c r="AHT92" s="46"/>
      <c r="AHU92" s="46"/>
      <c r="AHV92" s="46"/>
      <c r="AHW92" s="46"/>
      <c r="AHX92" s="46"/>
      <c r="AHY92" s="46"/>
      <c r="AHZ92" s="46"/>
      <c r="AIA92" s="46"/>
      <c r="AIB92" s="46"/>
      <c r="AIC92" s="46"/>
      <c r="AID92" s="46"/>
      <c r="AIE92" s="46"/>
      <c r="AIF92" s="46"/>
      <c r="AIG92" s="46"/>
      <c r="AIH92" s="46"/>
      <c r="AII92" s="46"/>
      <c r="AIJ92" s="46"/>
      <c r="AIK92" s="46"/>
      <c r="AIL92" s="46"/>
      <c r="AIM92" s="46"/>
      <c r="AIN92" s="46"/>
      <c r="AIO92" s="46"/>
      <c r="AIP92" s="46"/>
      <c r="AIQ92" s="46"/>
      <c r="AIR92" s="46"/>
      <c r="AIS92" s="46"/>
      <c r="AIT92" s="46"/>
      <c r="AIU92" s="46"/>
      <c r="AIV92" s="46"/>
      <c r="AIW92" s="46"/>
      <c r="AIX92" s="46"/>
      <c r="AIY92" s="46"/>
      <c r="AIZ92" s="46"/>
      <c r="AJA92" s="46"/>
      <c r="AJB92" s="46"/>
      <c r="AJC92" s="46"/>
      <c r="AJD92" s="46"/>
      <c r="AJE92" s="46"/>
      <c r="AJF92" s="46"/>
      <c r="AJG92" s="46"/>
      <c r="AJH92" s="46"/>
      <c r="AJI92" s="46"/>
      <c r="AJJ92" s="46"/>
      <c r="AJK92" s="46"/>
      <c r="AJL92" s="46"/>
      <c r="AJM92" s="46"/>
      <c r="AJN92" s="46"/>
      <c r="AJO92" s="46"/>
      <c r="AJP92" s="46"/>
      <c r="AJQ92" s="46"/>
      <c r="AJR92" s="46"/>
      <c r="AJS92" s="46"/>
      <c r="AJT92" s="46"/>
      <c r="AJU92" s="46"/>
      <c r="AJV92" s="46"/>
      <c r="AJW92" s="46"/>
      <c r="AJX92" s="46"/>
      <c r="AJY92" s="46"/>
      <c r="AJZ92" s="46"/>
      <c r="AKA92" s="46"/>
      <c r="AKB92" s="46"/>
      <c r="AKC92" s="46"/>
      <c r="AKD92" s="46"/>
      <c r="AKE92" s="46"/>
      <c r="AKF92" s="46"/>
      <c r="AKG92" s="46"/>
      <c r="AKH92" s="46"/>
      <c r="AKI92" s="46"/>
      <c r="AKJ92" s="46"/>
      <c r="AKK92" s="46"/>
      <c r="AKL92" s="46"/>
      <c r="AKM92" s="46"/>
      <c r="AKN92" s="46"/>
      <c r="AKO92" s="46"/>
      <c r="AKP92" s="46"/>
      <c r="AKQ92" s="46"/>
      <c r="AKR92" s="46"/>
      <c r="AKS92" s="46"/>
      <c r="AKT92" s="46"/>
      <c r="AKU92" s="46"/>
      <c r="AKV92" s="46"/>
      <c r="AKW92" s="46"/>
      <c r="AKX92" s="46"/>
      <c r="AKY92" s="46"/>
      <c r="AKZ92" s="46"/>
      <c r="ALA92" s="46"/>
      <c r="ALB92" s="46"/>
      <c r="ALC92" s="46"/>
      <c r="ALD92" s="46"/>
      <c r="ALE92" s="46"/>
      <c r="ALF92" s="46"/>
      <c r="ALG92" s="46"/>
      <c r="ALH92" s="46"/>
      <c r="ALI92" s="46"/>
      <c r="ALJ92" s="46"/>
      <c r="ALK92" s="46"/>
      <c r="ALL92" s="46"/>
      <c r="ALM92" s="46"/>
      <c r="ALN92" s="46"/>
      <c r="ALO92" s="46"/>
      <c r="ALP92" s="46"/>
      <c r="ALQ92" s="46"/>
      <c r="ALR92" s="46"/>
      <c r="ALS92" s="46"/>
      <c r="ALT92" s="46"/>
      <c r="ALU92" s="46"/>
      <c r="ALV92" s="46"/>
      <c r="ALW92" s="46"/>
      <c r="ALX92" s="46"/>
      <c r="ALY92" s="46"/>
      <c r="ALZ92" s="46"/>
      <c r="AMA92" s="46"/>
      <c r="AMB92" s="46"/>
      <c r="AMC92" s="46"/>
      <c r="AMD92" s="46"/>
      <c r="AME92" s="46"/>
      <c r="AMF92" s="46"/>
      <c r="AMG92" s="46"/>
      <c r="AMH92" s="46"/>
      <c r="AMI92" s="46"/>
      <c r="AMJ92" s="46"/>
    </row>
    <row r="93" spans="1:1024" s="77" customFormat="1">
      <c r="A93" s="56" t="s">
        <v>86</v>
      </c>
      <c r="B93" s="16"/>
      <c r="C93" s="16"/>
      <c r="D93" s="16"/>
      <c r="E93" s="1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c r="DA93" s="46"/>
      <c r="DB93" s="46"/>
      <c r="DC93" s="46"/>
      <c r="DD93" s="46"/>
      <c r="DE93" s="46"/>
      <c r="DF93" s="46"/>
      <c r="DG93" s="46"/>
      <c r="DH93" s="46"/>
      <c r="DI93" s="46"/>
      <c r="DJ93" s="46"/>
      <c r="DK93" s="46"/>
      <c r="DL93" s="46"/>
      <c r="DM93" s="46"/>
      <c r="DN93" s="46"/>
      <c r="DO93" s="46"/>
      <c r="DP93" s="46"/>
      <c r="DQ93" s="46"/>
      <c r="DR93" s="46"/>
      <c r="DS93" s="46"/>
      <c r="DT93" s="46"/>
      <c r="DU93" s="46"/>
      <c r="DV93" s="46"/>
      <c r="DW93" s="46"/>
      <c r="DX93" s="46"/>
      <c r="DY93" s="46"/>
      <c r="DZ93" s="46"/>
      <c r="EA93" s="46"/>
      <c r="EB93" s="46"/>
      <c r="EC93" s="46"/>
      <c r="ED93" s="46"/>
      <c r="EE93" s="46"/>
      <c r="EF93" s="46"/>
      <c r="EG93" s="46"/>
      <c r="EH93" s="46"/>
      <c r="EI93" s="46"/>
      <c r="EJ93" s="46"/>
      <c r="EK93" s="46"/>
      <c r="EL93" s="46"/>
      <c r="EM93" s="46"/>
      <c r="EN93" s="46"/>
      <c r="EO93" s="46"/>
      <c r="EP93" s="46"/>
      <c r="EQ93" s="46"/>
      <c r="ER93" s="46"/>
      <c r="ES93" s="46"/>
      <c r="ET93" s="46"/>
      <c r="EU93" s="46"/>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c r="GQ93" s="46"/>
      <c r="GR93" s="46"/>
      <c r="GS93" s="46"/>
      <c r="GT93" s="46"/>
      <c r="GU93" s="46"/>
      <c r="GV93" s="46"/>
      <c r="GW93" s="46"/>
      <c r="GX93" s="46"/>
      <c r="GY93" s="46"/>
      <c r="GZ93" s="46"/>
      <c r="HA93" s="46"/>
      <c r="HB93" s="46"/>
      <c r="HC93" s="46"/>
      <c r="HD93" s="46"/>
      <c r="HE93" s="46"/>
      <c r="HF93" s="46"/>
      <c r="HG93" s="46"/>
      <c r="HH93" s="46"/>
      <c r="HI93" s="46"/>
      <c r="HJ93" s="46"/>
      <c r="HK93" s="46"/>
      <c r="HL93" s="46"/>
      <c r="HM93" s="46"/>
      <c r="HN93" s="46"/>
      <c r="HO93" s="46"/>
      <c r="HP93" s="46"/>
      <c r="HQ93" s="46"/>
      <c r="HR93" s="46"/>
      <c r="HS93" s="46"/>
      <c r="HT93" s="46"/>
      <c r="HU93" s="46"/>
      <c r="HV93" s="46"/>
      <c r="HW93" s="46"/>
      <c r="HX93" s="46"/>
      <c r="HY93" s="46"/>
      <c r="HZ93" s="46"/>
      <c r="IA93" s="46"/>
      <c r="IB93" s="46"/>
      <c r="IC93" s="46"/>
      <c r="ID93" s="46"/>
      <c r="IE93" s="46"/>
      <c r="IF93" s="46"/>
      <c r="IG93" s="46"/>
      <c r="IH93" s="46"/>
      <c r="II93" s="46"/>
      <c r="IJ93" s="46"/>
      <c r="IK93" s="46"/>
      <c r="IL93" s="46"/>
      <c r="IM93" s="46"/>
      <c r="IN93" s="46"/>
      <c r="IO93" s="46"/>
      <c r="IP93" s="46"/>
      <c r="IQ93" s="46"/>
      <c r="IR93" s="46"/>
      <c r="IS93" s="46"/>
      <c r="IT93" s="46"/>
      <c r="IU93" s="46"/>
      <c r="IV93" s="46"/>
      <c r="IW93" s="46"/>
      <c r="IX93" s="46"/>
      <c r="IY93" s="46"/>
      <c r="IZ93" s="46"/>
      <c r="JA93" s="46"/>
      <c r="JB93" s="46"/>
      <c r="JC93" s="46"/>
      <c r="JD93" s="46"/>
      <c r="JE93" s="46"/>
      <c r="JF93" s="46"/>
      <c r="JG93" s="46"/>
      <c r="JH93" s="46"/>
      <c r="JI93" s="46"/>
      <c r="JJ93" s="46"/>
      <c r="JK93" s="46"/>
      <c r="JL93" s="46"/>
      <c r="JM93" s="46"/>
      <c r="JN93" s="46"/>
      <c r="JO93" s="46"/>
      <c r="JP93" s="46"/>
      <c r="JQ93" s="46"/>
      <c r="JR93" s="46"/>
      <c r="JS93" s="46"/>
      <c r="JT93" s="46"/>
      <c r="JU93" s="46"/>
      <c r="JV93" s="46"/>
      <c r="JW93" s="46"/>
      <c r="JX93" s="46"/>
      <c r="JY93" s="46"/>
      <c r="JZ93" s="46"/>
      <c r="KA93" s="46"/>
      <c r="KB93" s="46"/>
      <c r="KC93" s="46"/>
      <c r="KD93" s="46"/>
      <c r="KE93" s="46"/>
      <c r="KF93" s="46"/>
      <c r="KG93" s="46"/>
      <c r="KH93" s="46"/>
      <c r="KI93" s="46"/>
      <c r="KJ93" s="46"/>
      <c r="KK93" s="46"/>
      <c r="KL93" s="46"/>
      <c r="KM93" s="46"/>
      <c r="KN93" s="46"/>
      <c r="KO93" s="46"/>
      <c r="KP93" s="46"/>
      <c r="KQ93" s="46"/>
      <c r="KR93" s="46"/>
      <c r="KS93" s="46"/>
      <c r="KT93" s="46"/>
      <c r="KU93" s="46"/>
      <c r="KV93" s="46"/>
      <c r="KW93" s="46"/>
      <c r="KX93" s="46"/>
      <c r="KY93" s="46"/>
      <c r="KZ93" s="46"/>
      <c r="LA93" s="46"/>
      <c r="LB93" s="46"/>
      <c r="LC93" s="46"/>
      <c r="LD93" s="46"/>
      <c r="LE93" s="46"/>
      <c r="LF93" s="46"/>
      <c r="LG93" s="46"/>
      <c r="LH93" s="46"/>
      <c r="LI93" s="46"/>
      <c r="LJ93" s="46"/>
      <c r="LK93" s="46"/>
      <c r="LL93" s="46"/>
      <c r="LM93" s="46"/>
      <c r="LN93" s="46"/>
      <c r="LO93" s="46"/>
      <c r="LP93" s="46"/>
      <c r="LQ93" s="46"/>
      <c r="LR93" s="46"/>
      <c r="LS93" s="46"/>
      <c r="LT93" s="46"/>
      <c r="LU93" s="46"/>
      <c r="LV93" s="46"/>
      <c r="LW93" s="46"/>
      <c r="LX93" s="46"/>
      <c r="LY93" s="46"/>
      <c r="LZ93" s="46"/>
      <c r="MA93" s="46"/>
      <c r="MB93" s="46"/>
      <c r="MC93" s="46"/>
      <c r="MD93" s="46"/>
      <c r="ME93" s="46"/>
      <c r="MF93" s="46"/>
      <c r="MG93" s="46"/>
      <c r="MH93" s="46"/>
      <c r="MI93" s="46"/>
      <c r="MJ93" s="46"/>
      <c r="MK93" s="46"/>
      <c r="ML93" s="46"/>
      <c r="MM93" s="46"/>
      <c r="MN93" s="46"/>
      <c r="MO93" s="46"/>
      <c r="MP93" s="46"/>
      <c r="MQ93" s="46"/>
      <c r="MR93" s="46"/>
      <c r="MS93" s="46"/>
      <c r="MT93" s="46"/>
      <c r="MU93" s="46"/>
      <c r="MV93" s="46"/>
      <c r="MW93" s="46"/>
      <c r="MX93" s="46"/>
      <c r="MY93" s="46"/>
      <c r="MZ93" s="46"/>
      <c r="NA93" s="46"/>
      <c r="NB93" s="46"/>
      <c r="NC93" s="46"/>
      <c r="ND93" s="46"/>
      <c r="NE93" s="46"/>
      <c r="NF93" s="46"/>
      <c r="NG93" s="46"/>
      <c r="NH93" s="46"/>
      <c r="NI93" s="46"/>
      <c r="NJ93" s="46"/>
      <c r="NK93" s="46"/>
      <c r="NL93" s="46"/>
      <c r="NM93" s="46"/>
      <c r="NN93" s="46"/>
      <c r="NO93" s="46"/>
      <c r="NP93" s="46"/>
      <c r="NQ93" s="46"/>
      <c r="NR93" s="46"/>
      <c r="NS93" s="46"/>
      <c r="NT93" s="46"/>
      <c r="NU93" s="46"/>
      <c r="NV93" s="46"/>
      <c r="NW93" s="46"/>
      <c r="NX93" s="46"/>
      <c r="NY93" s="46"/>
      <c r="NZ93" s="46"/>
      <c r="OA93" s="46"/>
      <c r="OB93" s="46"/>
      <c r="OC93" s="46"/>
      <c r="OD93" s="46"/>
      <c r="OE93" s="46"/>
      <c r="OF93" s="46"/>
      <c r="OG93" s="46"/>
      <c r="OH93" s="46"/>
      <c r="OI93" s="46"/>
      <c r="OJ93" s="46"/>
      <c r="OK93" s="46"/>
      <c r="OL93" s="46"/>
      <c r="OM93" s="46"/>
      <c r="ON93" s="46"/>
      <c r="OO93" s="46"/>
      <c r="OP93" s="46"/>
      <c r="OQ93" s="46"/>
      <c r="OR93" s="46"/>
      <c r="OS93" s="46"/>
      <c r="OT93" s="46"/>
      <c r="OU93" s="46"/>
      <c r="OV93" s="46"/>
      <c r="OW93" s="46"/>
      <c r="OX93" s="46"/>
      <c r="OY93" s="46"/>
      <c r="OZ93" s="46"/>
      <c r="PA93" s="46"/>
      <c r="PB93" s="46"/>
      <c r="PC93" s="46"/>
      <c r="PD93" s="46"/>
      <c r="PE93" s="46"/>
      <c r="PF93" s="46"/>
      <c r="PG93" s="46"/>
      <c r="PH93" s="46"/>
      <c r="PI93" s="46"/>
      <c r="PJ93" s="46"/>
      <c r="PK93" s="46"/>
      <c r="PL93" s="46"/>
      <c r="PM93" s="46"/>
      <c r="PN93" s="46"/>
      <c r="PO93" s="46"/>
      <c r="PP93" s="46"/>
      <c r="PQ93" s="46"/>
      <c r="PR93" s="46"/>
      <c r="PS93" s="46"/>
      <c r="PT93" s="46"/>
      <c r="PU93" s="46"/>
      <c r="PV93" s="46"/>
      <c r="PW93" s="46"/>
      <c r="PX93" s="46"/>
      <c r="PY93" s="46"/>
      <c r="PZ93" s="46"/>
      <c r="QA93" s="46"/>
      <c r="QB93" s="46"/>
      <c r="QC93" s="46"/>
      <c r="QD93" s="46"/>
      <c r="QE93" s="46"/>
      <c r="QF93" s="46"/>
      <c r="QG93" s="46"/>
      <c r="QH93" s="46"/>
      <c r="QI93" s="46"/>
      <c r="QJ93" s="46"/>
      <c r="QK93" s="46"/>
      <c r="QL93" s="46"/>
      <c r="QM93" s="46"/>
      <c r="QN93" s="46"/>
      <c r="QO93" s="46"/>
      <c r="QP93" s="46"/>
      <c r="QQ93" s="46"/>
      <c r="QR93" s="46"/>
      <c r="QS93" s="46"/>
      <c r="QT93" s="46"/>
      <c r="QU93" s="46"/>
      <c r="QV93" s="46"/>
      <c r="QW93" s="46"/>
      <c r="QX93" s="46"/>
      <c r="QY93" s="46"/>
      <c r="QZ93" s="46"/>
      <c r="RA93" s="46"/>
      <c r="RB93" s="46"/>
      <c r="RC93" s="46"/>
      <c r="RD93" s="46"/>
      <c r="RE93" s="46"/>
      <c r="RF93" s="46"/>
      <c r="RG93" s="46"/>
      <c r="RH93" s="46"/>
      <c r="RI93" s="46"/>
      <c r="RJ93" s="46"/>
      <c r="RK93" s="46"/>
      <c r="RL93" s="46"/>
      <c r="RM93" s="46"/>
      <c r="RN93" s="46"/>
      <c r="RO93" s="46"/>
      <c r="RP93" s="46"/>
      <c r="RQ93" s="46"/>
      <c r="RR93" s="46"/>
      <c r="RS93" s="46"/>
      <c r="RT93" s="46"/>
      <c r="RU93" s="46"/>
      <c r="RV93" s="46"/>
      <c r="RW93" s="46"/>
      <c r="RX93" s="46"/>
      <c r="RY93" s="46"/>
      <c r="RZ93" s="46"/>
      <c r="SA93" s="46"/>
      <c r="SB93" s="46"/>
      <c r="SC93" s="46"/>
      <c r="SD93" s="46"/>
      <c r="SE93" s="46"/>
      <c r="SF93" s="46"/>
      <c r="SG93" s="46"/>
      <c r="SH93" s="46"/>
      <c r="SI93" s="46"/>
      <c r="SJ93" s="46"/>
      <c r="SK93" s="46"/>
      <c r="SL93" s="46"/>
      <c r="SM93" s="46"/>
      <c r="SN93" s="46"/>
      <c r="SO93" s="46"/>
      <c r="SP93" s="46"/>
      <c r="SQ93" s="46"/>
      <c r="SR93" s="46"/>
      <c r="SS93" s="46"/>
      <c r="ST93" s="46"/>
      <c r="SU93" s="46"/>
      <c r="SV93" s="46"/>
      <c r="SW93" s="46"/>
      <c r="SX93" s="46"/>
      <c r="SY93" s="46"/>
      <c r="SZ93" s="46"/>
      <c r="TA93" s="46"/>
      <c r="TB93" s="46"/>
      <c r="TC93" s="46"/>
      <c r="TD93" s="46"/>
      <c r="TE93" s="46"/>
      <c r="TF93" s="46"/>
      <c r="TG93" s="46"/>
      <c r="TH93" s="46"/>
      <c r="TI93" s="46"/>
      <c r="TJ93" s="46"/>
      <c r="TK93" s="46"/>
      <c r="TL93" s="46"/>
      <c r="TM93" s="46"/>
      <c r="TN93" s="46"/>
      <c r="TO93" s="46"/>
      <c r="TP93" s="46"/>
      <c r="TQ93" s="46"/>
      <c r="TR93" s="46"/>
      <c r="TS93" s="46"/>
      <c r="TT93" s="46"/>
      <c r="TU93" s="46"/>
      <c r="TV93" s="46"/>
      <c r="TW93" s="46"/>
      <c r="TX93" s="46"/>
      <c r="TY93" s="46"/>
      <c r="TZ93" s="46"/>
      <c r="UA93" s="46"/>
      <c r="UB93" s="46"/>
      <c r="UC93" s="46"/>
      <c r="UD93" s="46"/>
      <c r="UE93" s="46"/>
      <c r="UF93" s="46"/>
      <c r="UG93" s="46"/>
      <c r="UH93" s="46"/>
      <c r="UI93" s="46"/>
      <c r="UJ93" s="46"/>
      <c r="UK93" s="46"/>
      <c r="UL93" s="46"/>
      <c r="UM93" s="46"/>
      <c r="UN93" s="46"/>
      <c r="UO93" s="46"/>
      <c r="UP93" s="46"/>
      <c r="UQ93" s="46"/>
      <c r="UR93" s="46"/>
      <c r="US93" s="46"/>
      <c r="UT93" s="46"/>
      <c r="UU93" s="46"/>
      <c r="UV93" s="46"/>
      <c r="UW93" s="46"/>
      <c r="UX93" s="46"/>
      <c r="UY93" s="46"/>
      <c r="UZ93" s="46"/>
      <c r="VA93" s="46"/>
      <c r="VB93" s="46"/>
      <c r="VC93" s="46"/>
      <c r="VD93" s="46"/>
      <c r="VE93" s="46"/>
      <c r="VF93" s="46"/>
      <c r="VG93" s="46"/>
      <c r="VH93" s="46"/>
      <c r="VI93" s="46"/>
      <c r="VJ93" s="46"/>
      <c r="VK93" s="46"/>
      <c r="VL93" s="46"/>
      <c r="VM93" s="46"/>
      <c r="VN93" s="46"/>
      <c r="VO93" s="46"/>
      <c r="VP93" s="46"/>
      <c r="VQ93" s="46"/>
      <c r="VR93" s="46"/>
      <c r="VS93" s="46"/>
      <c r="VT93" s="46"/>
      <c r="VU93" s="46"/>
      <c r="VV93" s="46"/>
      <c r="VW93" s="46"/>
      <c r="VX93" s="46"/>
      <c r="VY93" s="46"/>
      <c r="VZ93" s="46"/>
      <c r="WA93" s="46"/>
      <c r="WB93" s="46"/>
      <c r="WC93" s="46"/>
      <c r="WD93" s="46"/>
      <c r="WE93" s="46"/>
      <c r="WF93" s="46"/>
      <c r="WG93" s="46"/>
      <c r="WH93" s="46"/>
      <c r="WI93" s="46"/>
      <c r="WJ93" s="46"/>
      <c r="WK93" s="46"/>
      <c r="WL93" s="46"/>
      <c r="WM93" s="46"/>
      <c r="WN93" s="46"/>
      <c r="WO93" s="46"/>
      <c r="WP93" s="46"/>
      <c r="WQ93" s="46"/>
      <c r="WR93" s="46"/>
      <c r="WS93" s="46"/>
      <c r="WT93" s="46"/>
      <c r="WU93" s="46"/>
      <c r="WV93" s="46"/>
      <c r="WW93" s="46"/>
      <c r="WX93" s="46"/>
      <c r="WY93" s="46"/>
      <c r="WZ93" s="46"/>
      <c r="XA93" s="46"/>
      <c r="XB93" s="46"/>
      <c r="XC93" s="46"/>
      <c r="XD93" s="46"/>
      <c r="XE93" s="46"/>
      <c r="XF93" s="46"/>
      <c r="XG93" s="46"/>
      <c r="XH93" s="46"/>
      <c r="XI93" s="46"/>
      <c r="XJ93" s="46"/>
      <c r="XK93" s="46"/>
      <c r="XL93" s="46"/>
      <c r="XM93" s="46"/>
      <c r="XN93" s="46"/>
      <c r="XO93" s="46"/>
      <c r="XP93" s="46"/>
      <c r="XQ93" s="46"/>
      <c r="XR93" s="46"/>
      <c r="XS93" s="46"/>
      <c r="XT93" s="46"/>
      <c r="XU93" s="46"/>
      <c r="XV93" s="46"/>
      <c r="XW93" s="46"/>
      <c r="XX93" s="46"/>
      <c r="XY93" s="46"/>
      <c r="XZ93" s="46"/>
      <c r="YA93" s="46"/>
      <c r="YB93" s="46"/>
      <c r="YC93" s="46"/>
      <c r="YD93" s="46"/>
      <c r="YE93" s="46"/>
      <c r="YF93" s="46"/>
      <c r="YG93" s="46"/>
      <c r="YH93" s="46"/>
      <c r="YI93" s="46"/>
      <c r="YJ93" s="46"/>
      <c r="YK93" s="46"/>
      <c r="YL93" s="46"/>
      <c r="YM93" s="46"/>
      <c r="YN93" s="46"/>
      <c r="YO93" s="46"/>
      <c r="YP93" s="46"/>
      <c r="YQ93" s="46"/>
      <c r="YR93" s="46"/>
      <c r="YS93" s="46"/>
      <c r="YT93" s="46"/>
      <c r="YU93" s="46"/>
      <c r="YV93" s="46"/>
      <c r="YW93" s="46"/>
      <c r="YX93" s="46"/>
      <c r="YY93" s="46"/>
      <c r="YZ93" s="46"/>
      <c r="ZA93" s="46"/>
      <c r="ZB93" s="46"/>
      <c r="ZC93" s="46"/>
      <c r="ZD93" s="46"/>
      <c r="ZE93" s="46"/>
      <c r="ZF93" s="46"/>
      <c r="ZG93" s="46"/>
      <c r="ZH93" s="46"/>
      <c r="ZI93" s="46"/>
      <c r="ZJ93" s="46"/>
      <c r="ZK93" s="46"/>
      <c r="ZL93" s="46"/>
      <c r="ZM93" s="46"/>
      <c r="ZN93" s="46"/>
      <c r="ZO93" s="46"/>
      <c r="ZP93" s="46"/>
      <c r="ZQ93" s="46"/>
      <c r="ZR93" s="46"/>
      <c r="ZS93" s="46"/>
      <c r="ZT93" s="46"/>
      <c r="ZU93" s="46"/>
      <c r="ZV93" s="46"/>
      <c r="ZW93" s="46"/>
      <c r="ZX93" s="46"/>
      <c r="ZY93" s="46"/>
      <c r="ZZ93" s="46"/>
      <c r="AAA93" s="46"/>
      <c r="AAB93" s="46"/>
      <c r="AAC93" s="46"/>
      <c r="AAD93" s="46"/>
      <c r="AAE93" s="46"/>
      <c r="AAF93" s="46"/>
      <c r="AAG93" s="46"/>
      <c r="AAH93" s="46"/>
      <c r="AAI93" s="46"/>
      <c r="AAJ93" s="46"/>
      <c r="AAK93" s="46"/>
      <c r="AAL93" s="46"/>
      <c r="AAM93" s="46"/>
      <c r="AAN93" s="46"/>
      <c r="AAO93" s="46"/>
      <c r="AAP93" s="46"/>
      <c r="AAQ93" s="46"/>
      <c r="AAR93" s="46"/>
      <c r="AAS93" s="46"/>
      <c r="AAT93" s="46"/>
      <c r="AAU93" s="46"/>
      <c r="AAV93" s="46"/>
      <c r="AAW93" s="46"/>
      <c r="AAX93" s="46"/>
      <c r="AAY93" s="46"/>
      <c r="AAZ93" s="46"/>
      <c r="ABA93" s="46"/>
      <c r="ABB93" s="46"/>
      <c r="ABC93" s="46"/>
      <c r="ABD93" s="46"/>
      <c r="ABE93" s="46"/>
      <c r="ABF93" s="46"/>
      <c r="ABG93" s="46"/>
      <c r="ABH93" s="46"/>
      <c r="ABI93" s="46"/>
      <c r="ABJ93" s="46"/>
      <c r="ABK93" s="46"/>
      <c r="ABL93" s="46"/>
      <c r="ABM93" s="46"/>
      <c r="ABN93" s="46"/>
      <c r="ABO93" s="46"/>
      <c r="ABP93" s="46"/>
      <c r="ABQ93" s="46"/>
      <c r="ABR93" s="46"/>
      <c r="ABS93" s="46"/>
      <c r="ABT93" s="46"/>
      <c r="ABU93" s="46"/>
      <c r="ABV93" s="46"/>
      <c r="ABW93" s="46"/>
      <c r="ABX93" s="46"/>
      <c r="ABY93" s="46"/>
      <c r="ABZ93" s="46"/>
      <c r="ACA93" s="46"/>
      <c r="ACB93" s="46"/>
      <c r="ACC93" s="46"/>
      <c r="ACD93" s="46"/>
      <c r="ACE93" s="46"/>
      <c r="ACF93" s="46"/>
      <c r="ACG93" s="46"/>
      <c r="ACH93" s="46"/>
      <c r="ACI93" s="46"/>
      <c r="ACJ93" s="46"/>
      <c r="ACK93" s="46"/>
      <c r="ACL93" s="46"/>
      <c r="ACM93" s="46"/>
      <c r="ACN93" s="46"/>
      <c r="ACO93" s="46"/>
      <c r="ACP93" s="46"/>
      <c r="ACQ93" s="46"/>
      <c r="ACR93" s="46"/>
      <c r="ACS93" s="46"/>
      <c r="ACT93" s="46"/>
      <c r="ACU93" s="46"/>
      <c r="ACV93" s="46"/>
      <c r="ACW93" s="46"/>
      <c r="ACX93" s="46"/>
      <c r="ACY93" s="46"/>
      <c r="ACZ93" s="46"/>
      <c r="ADA93" s="46"/>
      <c r="ADB93" s="46"/>
      <c r="ADC93" s="46"/>
      <c r="ADD93" s="46"/>
      <c r="ADE93" s="46"/>
      <c r="ADF93" s="46"/>
      <c r="ADG93" s="46"/>
      <c r="ADH93" s="46"/>
      <c r="ADI93" s="46"/>
      <c r="ADJ93" s="46"/>
      <c r="ADK93" s="46"/>
      <c r="ADL93" s="46"/>
      <c r="ADM93" s="46"/>
      <c r="ADN93" s="46"/>
      <c r="ADO93" s="46"/>
      <c r="ADP93" s="46"/>
      <c r="ADQ93" s="46"/>
      <c r="ADR93" s="46"/>
      <c r="ADS93" s="46"/>
      <c r="ADT93" s="46"/>
      <c r="ADU93" s="46"/>
      <c r="ADV93" s="46"/>
      <c r="ADW93" s="46"/>
      <c r="ADX93" s="46"/>
      <c r="ADY93" s="46"/>
      <c r="ADZ93" s="46"/>
      <c r="AEA93" s="46"/>
      <c r="AEB93" s="46"/>
      <c r="AEC93" s="46"/>
      <c r="AED93" s="46"/>
      <c r="AEE93" s="46"/>
      <c r="AEF93" s="46"/>
      <c r="AEG93" s="46"/>
      <c r="AEH93" s="46"/>
      <c r="AEI93" s="46"/>
      <c r="AEJ93" s="46"/>
      <c r="AEK93" s="46"/>
      <c r="AEL93" s="46"/>
      <c r="AEM93" s="46"/>
      <c r="AEN93" s="46"/>
      <c r="AEO93" s="46"/>
      <c r="AEP93" s="46"/>
      <c r="AEQ93" s="46"/>
      <c r="AER93" s="46"/>
      <c r="AES93" s="46"/>
      <c r="AET93" s="46"/>
      <c r="AEU93" s="46"/>
      <c r="AEV93" s="46"/>
      <c r="AEW93" s="46"/>
      <c r="AEX93" s="46"/>
      <c r="AEY93" s="46"/>
      <c r="AEZ93" s="46"/>
      <c r="AFA93" s="46"/>
      <c r="AFB93" s="46"/>
      <c r="AFC93" s="46"/>
      <c r="AFD93" s="46"/>
      <c r="AFE93" s="46"/>
      <c r="AFF93" s="46"/>
      <c r="AFG93" s="46"/>
      <c r="AFH93" s="46"/>
      <c r="AFI93" s="46"/>
      <c r="AFJ93" s="46"/>
      <c r="AFK93" s="46"/>
      <c r="AFL93" s="46"/>
      <c r="AFM93" s="46"/>
      <c r="AFN93" s="46"/>
      <c r="AFO93" s="46"/>
      <c r="AFP93" s="46"/>
      <c r="AFQ93" s="46"/>
      <c r="AFR93" s="46"/>
      <c r="AFS93" s="46"/>
      <c r="AFT93" s="46"/>
      <c r="AFU93" s="46"/>
      <c r="AFV93" s="46"/>
      <c r="AFW93" s="46"/>
      <c r="AFX93" s="46"/>
      <c r="AFY93" s="46"/>
      <c r="AFZ93" s="46"/>
      <c r="AGA93" s="46"/>
      <c r="AGB93" s="46"/>
      <c r="AGC93" s="46"/>
      <c r="AGD93" s="46"/>
      <c r="AGE93" s="46"/>
      <c r="AGF93" s="46"/>
      <c r="AGG93" s="46"/>
      <c r="AGH93" s="46"/>
      <c r="AGI93" s="46"/>
      <c r="AGJ93" s="46"/>
      <c r="AGK93" s="46"/>
      <c r="AGL93" s="46"/>
      <c r="AGM93" s="46"/>
      <c r="AGN93" s="46"/>
      <c r="AGO93" s="46"/>
      <c r="AGP93" s="46"/>
      <c r="AGQ93" s="46"/>
      <c r="AGR93" s="46"/>
      <c r="AGS93" s="46"/>
      <c r="AGT93" s="46"/>
      <c r="AGU93" s="46"/>
      <c r="AGV93" s="46"/>
      <c r="AGW93" s="46"/>
      <c r="AGX93" s="46"/>
      <c r="AGY93" s="46"/>
      <c r="AGZ93" s="46"/>
      <c r="AHA93" s="46"/>
      <c r="AHB93" s="46"/>
      <c r="AHC93" s="46"/>
      <c r="AHD93" s="46"/>
      <c r="AHE93" s="46"/>
      <c r="AHF93" s="46"/>
      <c r="AHG93" s="46"/>
      <c r="AHH93" s="46"/>
      <c r="AHI93" s="46"/>
      <c r="AHJ93" s="46"/>
      <c r="AHK93" s="46"/>
      <c r="AHL93" s="46"/>
      <c r="AHM93" s="46"/>
      <c r="AHN93" s="46"/>
      <c r="AHO93" s="46"/>
      <c r="AHP93" s="46"/>
      <c r="AHQ93" s="46"/>
      <c r="AHR93" s="46"/>
      <c r="AHS93" s="46"/>
      <c r="AHT93" s="46"/>
      <c r="AHU93" s="46"/>
      <c r="AHV93" s="46"/>
      <c r="AHW93" s="46"/>
      <c r="AHX93" s="46"/>
      <c r="AHY93" s="46"/>
      <c r="AHZ93" s="46"/>
      <c r="AIA93" s="46"/>
      <c r="AIB93" s="46"/>
      <c r="AIC93" s="46"/>
      <c r="AID93" s="46"/>
      <c r="AIE93" s="46"/>
      <c r="AIF93" s="46"/>
      <c r="AIG93" s="46"/>
      <c r="AIH93" s="46"/>
      <c r="AII93" s="46"/>
      <c r="AIJ93" s="46"/>
      <c r="AIK93" s="46"/>
      <c r="AIL93" s="46"/>
      <c r="AIM93" s="46"/>
      <c r="AIN93" s="46"/>
      <c r="AIO93" s="46"/>
      <c r="AIP93" s="46"/>
      <c r="AIQ93" s="46"/>
      <c r="AIR93" s="46"/>
      <c r="AIS93" s="46"/>
      <c r="AIT93" s="46"/>
      <c r="AIU93" s="46"/>
      <c r="AIV93" s="46"/>
      <c r="AIW93" s="46"/>
      <c r="AIX93" s="46"/>
      <c r="AIY93" s="46"/>
      <c r="AIZ93" s="46"/>
      <c r="AJA93" s="46"/>
      <c r="AJB93" s="46"/>
      <c r="AJC93" s="46"/>
      <c r="AJD93" s="46"/>
      <c r="AJE93" s="46"/>
      <c r="AJF93" s="46"/>
      <c r="AJG93" s="46"/>
      <c r="AJH93" s="46"/>
      <c r="AJI93" s="46"/>
      <c r="AJJ93" s="46"/>
      <c r="AJK93" s="46"/>
      <c r="AJL93" s="46"/>
      <c r="AJM93" s="46"/>
      <c r="AJN93" s="46"/>
      <c r="AJO93" s="46"/>
      <c r="AJP93" s="46"/>
      <c r="AJQ93" s="46"/>
      <c r="AJR93" s="46"/>
      <c r="AJS93" s="46"/>
      <c r="AJT93" s="46"/>
      <c r="AJU93" s="46"/>
      <c r="AJV93" s="46"/>
      <c r="AJW93" s="46"/>
      <c r="AJX93" s="46"/>
      <c r="AJY93" s="46"/>
      <c r="AJZ93" s="46"/>
      <c r="AKA93" s="46"/>
      <c r="AKB93" s="46"/>
      <c r="AKC93" s="46"/>
      <c r="AKD93" s="46"/>
      <c r="AKE93" s="46"/>
      <c r="AKF93" s="46"/>
      <c r="AKG93" s="46"/>
      <c r="AKH93" s="46"/>
      <c r="AKI93" s="46"/>
      <c r="AKJ93" s="46"/>
      <c r="AKK93" s="46"/>
      <c r="AKL93" s="46"/>
      <c r="AKM93" s="46"/>
      <c r="AKN93" s="46"/>
      <c r="AKO93" s="46"/>
      <c r="AKP93" s="46"/>
      <c r="AKQ93" s="46"/>
      <c r="AKR93" s="46"/>
      <c r="AKS93" s="46"/>
      <c r="AKT93" s="46"/>
      <c r="AKU93" s="46"/>
      <c r="AKV93" s="46"/>
      <c r="AKW93" s="46"/>
      <c r="AKX93" s="46"/>
      <c r="AKY93" s="46"/>
      <c r="AKZ93" s="46"/>
      <c r="ALA93" s="46"/>
      <c r="ALB93" s="46"/>
      <c r="ALC93" s="46"/>
      <c r="ALD93" s="46"/>
      <c r="ALE93" s="46"/>
      <c r="ALF93" s="46"/>
      <c r="ALG93" s="46"/>
      <c r="ALH93" s="46"/>
      <c r="ALI93" s="46"/>
      <c r="ALJ93" s="46"/>
      <c r="ALK93" s="46"/>
      <c r="ALL93" s="46"/>
      <c r="ALM93" s="46"/>
      <c r="ALN93" s="46"/>
      <c r="ALO93" s="46"/>
      <c r="ALP93" s="46"/>
      <c r="ALQ93" s="46"/>
      <c r="ALR93" s="46"/>
      <c r="ALS93" s="46"/>
      <c r="ALT93" s="46"/>
      <c r="ALU93" s="46"/>
      <c r="ALV93" s="46"/>
      <c r="ALW93" s="46"/>
      <c r="ALX93" s="46"/>
      <c r="ALY93" s="46"/>
      <c r="ALZ93" s="46"/>
      <c r="AMA93" s="46"/>
      <c r="AMB93" s="46"/>
      <c r="AMC93" s="46"/>
      <c r="AMD93" s="46"/>
      <c r="AME93" s="46"/>
      <c r="AMF93" s="46"/>
      <c r="AMG93" s="46"/>
      <c r="AMH93" s="46"/>
      <c r="AMI93" s="46"/>
      <c r="AMJ93" s="46"/>
    </row>
    <row r="94" spans="1:1024" s="77" customFormat="1" ht="93.75" customHeight="1">
      <c r="A94" s="281" t="s">
        <v>87</v>
      </c>
      <c r="B94" s="281"/>
      <c r="C94" s="41"/>
      <c r="D94" s="41"/>
      <c r="E94" s="41"/>
      <c r="F94" s="62"/>
      <c r="G94" s="62"/>
      <c r="H94" s="62"/>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c r="DA94" s="46"/>
      <c r="DB94" s="46"/>
      <c r="DC94" s="46"/>
      <c r="DD94" s="46"/>
      <c r="DE94" s="46"/>
      <c r="DF94" s="46"/>
      <c r="DG94" s="46"/>
      <c r="DH94" s="46"/>
      <c r="DI94" s="46"/>
      <c r="DJ94" s="46"/>
      <c r="DK94" s="46"/>
      <c r="DL94" s="46"/>
      <c r="DM94" s="46"/>
      <c r="DN94" s="46"/>
      <c r="DO94" s="46"/>
      <c r="DP94" s="46"/>
      <c r="DQ94" s="46"/>
      <c r="DR94" s="46"/>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6"/>
      <c r="EU94" s="46"/>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c r="GQ94" s="46"/>
      <c r="GR94" s="46"/>
      <c r="GS94" s="46"/>
      <c r="GT94" s="46"/>
      <c r="GU94" s="46"/>
      <c r="GV94" s="46"/>
      <c r="GW94" s="46"/>
      <c r="GX94" s="46"/>
      <c r="GY94" s="46"/>
      <c r="GZ94" s="46"/>
      <c r="HA94" s="46"/>
      <c r="HB94" s="46"/>
      <c r="HC94" s="46"/>
      <c r="HD94" s="46"/>
      <c r="HE94" s="46"/>
      <c r="HF94" s="46"/>
      <c r="HG94" s="46"/>
      <c r="HH94" s="46"/>
      <c r="HI94" s="46"/>
      <c r="HJ94" s="46"/>
      <c r="HK94" s="46"/>
      <c r="HL94" s="46"/>
      <c r="HM94" s="46"/>
      <c r="HN94" s="46"/>
      <c r="HO94" s="46"/>
      <c r="HP94" s="46"/>
      <c r="HQ94" s="46"/>
      <c r="HR94" s="46"/>
      <c r="HS94" s="46"/>
      <c r="HT94" s="46"/>
      <c r="HU94" s="46"/>
      <c r="HV94" s="46"/>
      <c r="HW94" s="46"/>
      <c r="HX94" s="46"/>
      <c r="HY94" s="46"/>
      <c r="HZ94" s="46"/>
      <c r="IA94" s="46"/>
      <c r="IB94" s="46"/>
      <c r="IC94" s="46"/>
      <c r="ID94" s="46"/>
      <c r="IE94" s="46"/>
      <c r="IF94" s="46"/>
      <c r="IG94" s="46"/>
      <c r="IH94" s="46"/>
      <c r="II94" s="46"/>
      <c r="IJ94" s="46"/>
      <c r="IK94" s="46"/>
      <c r="IL94" s="46"/>
      <c r="IM94" s="46"/>
      <c r="IN94" s="46"/>
      <c r="IO94" s="46"/>
      <c r="IP94" s="46"/>
      <c r="IQ94" s="46"/>
      <c r="IR94" s="46"/>
      <c r="IS94" s="46"/>
      <c r="IT94" s="46"/>
      <c r="IU94" s="46"/>
      <c r="IV94" s="46"/>
      <c r="IW94" s="46"/>
      <c r="IX94" s="46"/>
      <c r="IY94" s="46"/>
      <c r="IZ94" s="46"/>
      <c r="JA94" s="46"/>
      <c r="JB94" s="46"/>
      <c r="JC94" s="46"/>
      <c r="JD94" s="46"/>
      <c r="JE94" s="46"/>
      <c r="JF94" s="46"/>
      <c r="JG94" s="46"/>
      <c r="JH94" s="46"/>
      <c r="JI94" s="46"/>
      <c r="JJ94" s="46"/>
      <c r="JK94" s="46"/>
      <c r="JL94" s="46"/>
      <c r="JM94" s="46"/>
      <c r="JN94" s="46"/>
      <c r="JO94" s="46"/>
      <c r="JP94" s="46"/>
      <c r="JQ94" s="46"/>
      <c r="JR94" s="46"/>
      <c r="JS94" s="46"/>
      <c r="JT94" s="46"/>
      <c r="JU94" s="46"/>
      <c r="JV94" s="46"/>
      <c r="JW94" s="46"/>
      <c r="JX94" s="46"/>
      <c r="JY94" s="46"/>
      <c r="JZ94" s="46"/>
      <c r="KA94" s="46"/>
      <c r="KB94" s="46"/>
      <c r="KC94" s="46"/>
      <c r="KD94" s="46"/>
      <c r="KE94" s="46"/>
      <c r="KF94" s="46"/>
      <c r="KG94" s="46"/>
      <c r="KH94" s="46"/>
      <c r="KI94" s="46"/>
      <c r="KJ94" s="46"/>
      <c r="KK94" s="46"/>
      <c r="KL94" s="46"/>
      <c r="KM94" s="46"/>
      <c r="KN94" s="46"/>
      <c r="KO94" s="46"/>
      <c r="KP94" s="46"/>
      <c r="KQ94" s="46"/>
      <c r="KR94" s="46"/>
      <c r="KS94" s="46"/>
      <c r="KT94" s="46"/>
      <c r="KU94" s="46"/>
      <c r="KV94" s="46"/>
      <c r="KW94" s="46"/>
      <c r="KX94" s="46"/>
      <c r="KY94" s="46"/>
      <c r="KZ94" s="46"/>
      <c r="LA94" s="46"/>
      <c r="LB94" s="46"/>
      <c r="LC94" s="46"/>
      <c r="LD94" s="46"/>
      <c r="LE94" s="46"/>
      <c r="LF94" s="46"/>
      <c r="LG94" s="46"/>
      <c r="LH94" s="46"/>
      <c r="LI94" s="46"/>
      <c r="LJ94" s="46"/>
      <c r="LK94" s="46"/>
      <c r="LL94" s="46"/>
      <c r="LM94" s="46"/>
      <c r="LN94" s="46"/>
      <c r="LO94" s="46"/>
      <c r="LP94" s="46"/>
      <c r="LQ94" s="46"/>
      <c r="LR94" s="46"/>
      <c r="LS94" s="46"/>
      <c r="LT94" s="46"/>
      <c r="LU94" s="46"/>
      <c r="LV94" s="46"/>
      <c r="LW94" s="46"/>
      <c r="LX94" s="46"/>
      <c r="LY94" s="46"/>
      <c r="LZ94" s="46"/>
      <c r="MA94" s="46"/>
      <c r="MB94" s="46"/>
      <c r="MC94" s="46"/>
      <c r="MD94" s="46"/>
      <c r="ME94" s="46"/>
      <c r="MF94" s="46"/>
      <c r="MG94" s="46"/>
      <c r="MH94" s="46"/>
      <c r="MI94" s="46"/>
      <c r="MJ94" s="46"/>
      <c r="MK94" s="46"/>
      <c r="ML94" s="46"/>
      <c r="MM94" s="46"/>
      <c r="MN94" s="46"/>
      <c r="MO94" s="46"/>
      <c r="MP94" s="46"/>
      <c r="MQ94" s="46"/>
      <c r="MR94" s="46"/>
      <c r="MS94" s="46"/>
      <c r="MT94" s="46"/>
      <c r="MU94" s="46"/>
      <c r="MV94" s="46"/>
      <c r="MW94" s="46"/>
      <c r="MX94" s="46"/>
      <c r="MY94" s="46"/>
      <c r="MZ94" s="46"/>
      <c r="NA94" s="46"/>
      <c r="NB94" s="46"/>
      <c r="NC94" s="46"/>
      <c r="ND94" s="46"/>
      <c r="NE94" s="46"/>
      <c r="NF94" s="46"/>
      <c r="NG94" s="46"/>
      <c r="NH94" s="46"/>
      <c r="NI94" s="46"/>
      <c r="NJ94" s="46"/>
      <c r="NK94" s="46"/>
      <c r="NL94" s="46"/>
      <c r="NM94" s="46"/>
      <c r="NN94" s="46"/>
      <c r="NO94" s="46"/>
      <c r="NP94" s="46"/>
      <c r="NQ94" s="46"/>
      <c r="NR94" s="46"/>
      <c r="NS94" s="46"/>
      <c r="NT94" s="46"/>
      <c r="NU94" s="46"/>
      <c r="NV94" s="46"/>
      <c r="NW94" s="46"/>
      <c r="NX94" s="46"/>
      <c r="NY94" s="46"/>
      <c r="NZ94" s="46"/>
      <c r="OA94" s="46"/>
      <c r="OB94" s="46"/>
      <c r="OC94" s="46"/>
      <c r="OD94" s="46"/>
      <c r="OE94" s="46"/>
      <c r="OF94" s="46"/>
      <c r="OG94" s="46"/>
      <c r="OH94" s="46"/>
      <c r="OI94" s="46"/>
      <c r="OJ94" s="46"/>
      <c r="OK94" s="46"/>
      <c r="OL94" s="46"/>
      <c r="OM94" s="46"/>
      <c r="ON94" s="46"/>
      <c r="OO94" s="46"/>
      <c r="OP94" s="46"/>
      <c r="OQ94" s="46"/>
      <c r="OR94" s="46"/>
      <c r="OS94" s="46"/>
      <c r="OT94" s="46"/>
      <c r="OU94" s="46"/>
      <c r="OV94" s="46"/>
      <c r="OW94" s="46"/>
      <c r="OX94" s="46"/>
      <c r="OY94" s="46"/>
      <c r="OZ94" s="46"/>
      <c r="PA94" s="46"/>
      <c r="PB94" s="46"/>
      <c r="PC94" s="46"/>
      <c r="PD94" s="46"/>
      <c r="PE94" s="46"/>
      <c r="PF94" s="46"/>
      <c r="PG94" s="46"/>
      <c r="PH94" s="46"/>
      <c r="PI94" s="46"/>
      <c r="PJ94" s="46"/>
      <c r="PK94" s="46"/>
      <c r="PL94" s="46"/>
      <c r="PM94" s="46"/>
      <c r="PN94" s="46"/>
      <c r="PO94" s="46"/>
      <c r="PP94" s="46"/>
      <c r="PQ94" s="46"/>
      <c r="PR94" s="46"/>
      <c r="PS94" s="46"/>
      <c r="PT94" s="46"/>
      <c r="PU94" s="46"/>
      <c r="PV94" s="46"/>
      <c r="PW94" s="46"/>
      <c r="PX94" s="46"/>
      <c r="PY94" s="46"/>
      <c r="PZ94" s="46"/>
      <c r="QA94" s="46"/>
      <c r="QB94" s="46"/>
      <c r="QC94" s="46"/>
      <c r="QD94" s="46"/>
      <c r="QE94" s="46"/>
      <c r="QF94" s="46"/>
      <c r="QG94" s="46"/>
      <c r="QH94" s="46"/>
      <c r="QI94" s="46"/>
      <c r="QJ94" s="46"/>
      <c r="QK94" s="46"/>
      <c r="QL94" s="46"/>
      <c r="QM94" s="46"/>
      <c r="QN94" s="46"/>
      <c r="QO94" s="46"/>
      <c r="QP94" s="46"/>
      <c r="QQ94" s="46"/>
      <c r="QR94" s="46"/>
      <c r="QS94" s="46"/>
      <c r="QT94" s="46"/>
      <c r="QU94" s="46"/>
      <c r="QV94" s="46"/>
      <c r="QW94" s="46"/>
      <c r="QX94" s="46"/>
      <c r="QY94" s="46"/>
      <c r="QZ94" s="46"/>
      <c r="RA94" s="46"/>
      <c r="RB94" s="46"/>
      <c r="RC94" s="46"/>
      <c r="RD94" s="46"/>
      <c r="RE94" s="46"/>
      <c r="RF94" s="46"/>
      <c r="RG94" s="46"/>
      <c r="RH94" s="46"/>
      <c r="RI94" s="46"/>
      <c r="RJ94" s="46"/>
      <c r="RK94" s="46"/>
      <c r="RL94" s="46"/>
      <c r="RM94" s="46"/>
      <c r="RN94" s="46"/>
      <c r="RO94" s="46"/>
      <c r="RP94" s="46"/>
      <c r="RQ94" s="46"/>
      <c r="RR94" s="46"/>
      <c r="RS94" s="46"/>
      <c r="RT94" s="46"/>
      <c r="RU94" s="46"/>
      <c r="RV94" s="46"/>
      <c r="RW94" s="46"/>
      <c r="RX94" s="46"/>
      <c r="RY94" s="46"/>
      <c r="RZ94" s="46"/>
      <c r="SA94" s="46"/>
      <c r="SB94" s="46"/>
      <c r="SC94" s="46"/>
      <c r="SD94" s="46"/>
      <c r="SE94" s="46"/>
      <c r="SF94" s="46"/>
      <c r="SG94" s="46"/>
      <c r="SH94" s="46"/>
      <c r="SI94" s="46"/>
      <c r="SJ94" s="46"/>
      <c r="SK94" s="46"/>
      <c r="SL94" s="46"/>
      <c r="SM94" s="46"/>
      <c r="SN94" s="46"/>
      <c r="SO94" s="46"/>
      <c r="SP94" s="46"/>
      <c r="SQ94" s="46"/>
      <c r="SR94" s="46"/>
      <c r="SS94" s="46"/>
      <c r="ST94" s="46"/>
      <c r="SU94" s="46"/>
      <c r="SV94" s="46"/>
      <c r="SW94" s="46"/>
      <c r="SX94" s="46"/>
      <c r="SY94" s="46"/>
      <c r="SZ94" s="46"/>
      <c r="TA94" s="46"/>
      <c r="TB94" s="46"/>
      <c r="TC94" s="46"/>
      <c r="TD94" s="46"/>
      <c r="TE94" s="46"/>
      <c r="TF94" s="46"/>
      <c r="TG94" s="46"/>
      <c r="TH94" s="46"/>
      <c r="TI94" s="46"/>
      <c r="TJ94" s="46"/>
      <c r="TK94" s="46"/>
      <c r="TL94" s="46"/>
      <c r="TM94" s="46"/>
      <c r="TN94" s="46"/>
      <c r="TO94" s="46"/>
      <c r="TP94" s="46"/>
      <c r="TQ94" s="46"/>
      <c r="TR94" s="46"/>
      <c r="TS94" s="46"/>
      <c r="TT94" s="46"/>
      <c r="TU94" s="46"/>
      <c r="TV94" s="46"/>
      <c r="TW94" s="46"/>
      <c r="TX94" s="46"/>
      <c r="TY94" s="46"/>
      <c r="TZ94" s="46"/>
      <c r="UA94" s="46"/>
      <c r="UB94" s="46"/>
      <c r="UC94" s="46"/>
      <c r="UD94" s="46"/>
      <c r="UE94" s="46"/>
      <c r="UF94" s="46"/>
      <c r="UG94" s="46"/>
      <c r="UH94" s="46"/>
      <c r="UI94" s="46"/>
      <c r="UJ94" s="46"/>
      <c r="UK94" s="46"/>
      <c r="UL94" s="46"/>
      <c r="UM94" s="46"/>
      <c r="UN94" s="46"/>
      <c r="UO94" s="46"/>
      <c r="UP94" s="46"/>
      <c r="UQ94" s="46"/>
      <c r="UR94" s="46"/>
      <c r="US94" s="46"/>
      <c r="UT94" s="46"/>
      <c r="UU94" s="46"/>
      <c r="UV94" s="46"/>
      <c r="UW94" s="46"/>
      <c r="UX94" s="46"/>
      <c r="UY94" s="46"/>
      <c r="UZ94" s="46"/>
      <c r="VA94" s="46"/>
      <c r="VB94" s="46"/>
      <c r="VC94" s="46"/>
      <c r="VD94" s="46"/>
      <c r="VE94" s="46"/>
      <c r="VF94" s="46"/>
      <c r="VG94" s="46"/>
      <c r="VH94" s="46"/>
      <c r="VI94" s="46"/>
      <c r="VJ94" s="46"/>
      <c r="VK94" s="46"/>
      <c r="VL94" s="46"/>
      <c r="VM94" s="46"/>
      <c r="VN94" s="46"/>
      <c r="VO94" s="46"/>
      <c r="VP94" s="46"/>
      <c r="VQ94" s="46"/>
      <c r="VR94" s="46"/>
      <c r="VS94" s="46"/>
      <c r="VT94" s="46"/>
      <c r="VU94" s="46"/>
      <c r="VV94" s="46"/>
      <c r="VW94" s="46"/>
      <c r="VX94" s="46"/>
      <c r="VY94" s="46"/>
      <c r="VZ94" s="46"/>
      <c r="WA94" s="46"/>
      <c r="WB94" s="46"/>
      <c r="WC94" s="46"/>
      <c r="WD94" s="46"/>
      <c r="WE94" s="46"/>
      <c r="WF94" s="46"/>
      <c r="WG94" s="46"/>
      <c r="WH94" s="46"/>
      <c r="WI94" s="46"/>
      <c r="WJ94" s="46"/>
      <c r="WK94" s="46"/>
      <c r="WL94" s="46"/>
      <c r="WM94" s="46"/>
      <c r="WN94" s="46"/>
      <c r="WO94" s="46"/>
      <c r="WP94" s="46"/>
      <c r="WQ94" s="46"/>
      <c r="WR94" s="46"/>
      <c r="WS94" s="46"/>
      <c r="WT94" s="46"/>
      <c r="WU94" s="46"/>
      <c r="WV94" s="46"/>
      <c r="WW94" s="46"/>
      <c r="WX94" s="46"/>
      <c r="WY94" s="46"/>
      <c r="WZ94" s="46"/>
      <c r="XA94" s="46"/>
      <c r="XB94" s="46"/>
      <c r="XC94" s="46"/>
      <c r="XD94" s="46"/>
      <c r="XE94" s="46"/>
      <c r="XF94" s="46"/>
      <c r="XG94" s="46"/>
      <c r="XH94" s="46"/>
      <c r="XI94" s="46"/>
      <c r="XJ94" s="46"/>
      <c r="XK94" s="46"/>
      <c r="XL94" s="46"/>
      <c r="XM94" s="46"/>
      <c r="XN94" s="46"/>
      <c r="XO94" s="46"/>
      <c r="XP94" s="46"/>
      <c r="XQ94" s="46"/>
      <c r="XR94" s="46"/>
      <c r="XS94" s="46"/>
      <c r="XT94" s="46"/>
      <c r="XU94" s="46"/>
      <c r="XV94" s="46"/>
      <c r="XW94" s="46"/>
      <c r="XX94" s="46"/>
      <c r="XY94" s="46"/>
      <c r="XZ94" s="46"/>
      <c r="YA94" s="46"/>
      <c r="YB94" s="46"/>
      <c r="YC94" s="46"/>
      <c r="YD94" s="46"/>
      <c r="YE94" s="46"/>
      <c r="YF94" s="46"/>
      <c r="YG94" s="46"/>
      <c r="YH94" s="46"/>
      <c r="YI94" s="46"/>
      <c r="YJ94" s="46"/>
      <c r="YK94" s="46"/>
      <c r="YL94" s="46"/>
      <c r="YM94" s="46"/>
      <c r="YN94" s="46"/>
      <c r="YO94" s="46"/>
      <c r="YP94" s="46"/>
      <c r="YQ94" s="46"/>
      <c r="YR94" s="46"/>
      <c r="YS94" s="46"/>
      <c r="YT94" s="46"/>
      <c r="YU94" s="46"/>
      <c r="YV94" s="46"/>
      <c r="YW94" s="46"/>
      <c r="YX94" s="46"/>
      <c r="YY94" s="46"/>
      <c r="YZ94" s="46"/>
      <c r="ZA94" s="46"/>
      <c r="ZB94" s="46"/>
      <c r="ZC94" s="46"/>
      <c r="ZD94" s="46"/>
      <c r="ZE94" s="46"/>
      <c r="ZF94" s="46"/>
      <c r="ZG94" s="46"/>
      <c r="ZH94" s="46"/>
      <c r="ZI94" s="46"/>
      <c r="ZJ94" s="46"/>
      <c r="ZK94" s="46"/>
      <c r="ZL94" s="46"/>
      <c r="ZM94" s="46"/>
      <c r="ZN94" s="46"/>
      <c r="ZO94" s="46"/>
      <c r="ZP94" s="46"/>
      <c r="ZQ94" s="46"/>
      <c r="ZR94" s="46"/>
      <c r="ZS94" s="46"/>
      <c r="ZT94" s="46"/>
      <c r="ZU94" s="46"/>
      <c r="ZV94" s="46"/>
      <c r="ZW94" s="46"/>
      <c r="ZX94" s="46"/>
      <c r="ZY94" s="46"/>
      <c r="ZZ94" s="46"/>
      <c r="AAA94" s="46"/>
      <c r="AAB94" s="46"/>
      <c r="AAC94" s="46"/>
      <c r="AAD94" s="46"/>
      <c r="AAE94" s="46"/>
      <c r="AAF94" s="46"/>
      <c r="AAG94" s="46"/>
      <c r="AAH94" s="46"/>
      <c r="AAI94" s="46"/>
      <c r="AAJ94" s="46"/>
      <c r="AAK94" s="46"/>
      <c r="AAL94" s="46"/>
      <c r="AAM94" s="46"/>
      <c r="AAN94" s="46"/>
      <c r="AAO94" s="46"/>
      <c r="AAP94" s="46"/>
      <c r="AAQ94" s="46"/>
      <c r="AAR94" s="46"/>
      <c r="AAS94" s="46"/>
      <c r="AAT94" s="46"/>
      <c r="AAU94" s="46"/>
      <c r="AAV94" s="46"/>
      <c r="AAW94" s="46"/>
      <c r="AAX94" s="46"/>
      <c r="AAY94" s="46"/>
      <c r="AAZ94" s="46"/>
      <c r="ABA94" s="46"/>
      <c r="ABB94" s="46"/>
      <c r="ABC94" s="46"/>
      <c r="ABD94" s="46"/>
      <c r="ABE94" s="46"/>
      <c r="ABF94" s="46"/>
      <c r="ABG94" s="46"/>
      <c r="ABH94" s="46"/>
      <c r="ABI94" s="46"/>
      <c r="ABJ94" s="46"/>
      <c r="ABK94" s="46"/>
      <c r="ABL94" s="46"/>
      <c r="ABM94" s="46"/>
      <c r="ABN94" s="46"/>
      <c r="ABO94" s="46"/>
      <c r="ABP94" s="46"/>
      <c r="ABQ94" s="46"/>
      <c r="ABR94" s="46"/>
      <c r="ABS94" s="46"/>
      <c r="ABT94" s="46"/>
      <c r="ABU94" s="46"/>
      <c r="ABV94" s="46"/>
      <c r="ABW94" s="46"/>
      <c r="ABX94" s="46"/>
      <c r="ABY94" s="46"/>
      <c r="ABZ94" s="46"/>
      <c r="ACA94" s="46"/>
      <c r="ACB94" s="46"/>
      <c r="ACC94" s="46"/>
      <c r="ACD94" s="46"/>
      <c r="ACE94" s="46"/>
      <c r="ACF94" s="46"/>
      <c r="ACG94" s="46"/>
      <c r="ACH94" s="46"/>
      <c r="ACI94" s="46"/>
      <c r="ACJ94" s="46"/>
      <c r="ACK94" s="46"/>
      <c r="ACL94" s="46"/>
      <c r="ACM94" s="46"/>
      <c r="ACN94" s="46"/>
      <c r="ACO94" s="46"/>
      <c r="ACP94" s="46"/>
      <c r="ACQ94" s="46"/>
      <c r="ACR94" s="46"/>
      <c r="ACS94" s="46"/>
      <c r="ACT94" s="46"/>
      <c r="ACU94" s="46"/>
      <c r="ACV94" s="46"/>
      <c r="ACW94" s="46"/>
      <c r="ACX94" s="46"/>
      <c r="ACY94" s="46"/>
      <c r="ACZ94" s="46"/>
      <c r="ADA94" s="46"/>
      <c r="ADB94" s="46"/>
      <c r="ADC94" s="46"/>
      <c r="ADD94" s="46"/>
      <c r="ADE94" s="46"/>
      <c r="ADF94" s="46"/>
      <c r="ADG94" s="46"/>
      <c r="ADH94" s="46"/>
      <c r="ADI94" s="46"/>
      <c r="ADJ94" s="46"/>
      <c r="ADK94" s="46"/>
      <c r="ADL94" s="46"/>
      <c r="ADM94" s="46"/>
      <c r="ADN94" s="46"/>
      <c r="ADO94" s="46"/>
      <c r="ADP94" s="46"/>
      <c r="ADQ94" s="46"/>
      <c r="ADR94" s="46"/>
      <c r="ADS94" s="46"/>
      <c r="ADT94" s="46"/>
      <c r="ADU94" s="46"/>
      <c r="ADV94" s="46"/>
      <c r="ADW94" s="46"/>
      <c r="ADX94" s="46"/>
      <c r="ADY94" s="46"/>
      <c r="ADZ94" s="46"/>
      <c r="AEA94" s="46"/>
      <c r="AEB94" s="46"/>
      <c r="AEC94" s="46"/>
      <c r="AED94" s="46"/>
      <c r="AEE94" s="46"/>
      <c r="AEF94" s="46"/>
      <c r="AEG94" s="46"/>
      <c r="AEH94" s="46"/>
      <c r="AEI94" s="46"/>
      <c r="AEJ94" s="46"/>
      <c r="AEK94" s="46"/>
      <c r="AEL94" s="46"/>
      <c r="AEM94" s="46"/>
      <c r="AEN94" s="46"/>
      <c r="AEO94" s="46"/>
      <c r="AEP94" s="46"/>
      <c r="AEQ94" s="46"/>
      <c r="AER94" s="46"/>
      <c r="AES94" s="46"/>
      <c r="AET94" s="46"/>
      <c r="AEU94" s="46"/>
      <c r="AEV94" s="46"/>
      <c r="AEW94" s="46"/>
      <c r="AEX94" s="46"/>
      <c r="AEY94" s="46"/>
      <c r="AEZ94" s="46"/>
      <c r="AFA94" s="46"/>
      <c r="AFB94" s="46"/>
      <c r="AFC94" s="46"/>
      <c r="AFD94" s="46"/>
      <c r="AFE94" s="46"/>
      <c r="AFF94" s="46"/>
      <c r="AFG94" s="46"/>
      <c r="AFH94" s="46"/>
      <c r="AFI94" s="46"/>
      <c r="AFJ94" s="46"/>
      <c r="AFK94" s="46"/>
      <c r="AFL94" s="46"/>
      <c r="AFM94" s="46"/>
      <c r="AFN94" s="46"/>
      <c r="AFO94" s="46"/>
      <c r="AFP94" s="46"/>
      <c r="AFQ94" s="46"/>
      <c r="AFR94" s="46"/>
      <c r="AFS94" s="46"/>
      <c r="AFT94" s="46"/>
      <c r="AFU94" s="46"/>
      <c r="AFV94" s="46"/>
      <c r="AFW94" s="46"/>
      <c r="AFX94" s="46"/>
      <c r="AFY94" s="46"/>
      <c r="AFZ94" s="46"/>
      <c r="AGA94" s="46"/>
      <c r="AGB94" s="46"/>
      <c r="AGC94" s="46"/>
      <c r="AGD94" s="46"/>
      <c r="AGE94" s="46"/>
      <c r="AGF94" s="46"/>
      <c r="AGG94" s="46"/>
      <c r="AGH94" s="46"/>
      <c r="AGI94" s="46"/>
      <c r="AGJ94" s="46"/>
      <c r="AGK94" s="46"/>
      <c r="AGL94" s="46"/>
      <c r="AGM94" s="46"/>
      <c r="AGN94" s="46"/>
      <c r="AGO94" s="46"/>
      <c r="AGP94" s="46"/>
      <c r="AGQ94" s="46"/>
      <c r="AGR94" s="46"/>
      <c r="AGS94" s="46"/>
      <c r="AGT94" s="46"/>
      <c r="AGU94" s="46"/>
      <c r="AGV94" s="46"/>
      <c r="AGW94" s="46"/>
      <c r="AGX94" s="46"/>
      <c r="AGY94" s="46"/>
      <c r="AGZ94" s="46"/>
      <c r="AHA94" s="46"/>
      <c r="AHB94" s="46"/>
      <c r="AHC94" s="46"/>
      <c r="AHD94" s="46"/>
      <c r="AHE94" s="46"/>
      <c r="AHF94" s="46"/>
      <c r="AHG94" s="46"/>
      <c r="AHH94" s="46"/>
      <c r="AHI94" s="46"/>
      <c r="AHJ94" s="46"/>
      <c r="AHK94" s="46"/>
      <c r="AHL94" s="46"/>
      <c r="AHM94" s="46"/>
      <c r="AHN94" s="46"/>
      <c r="AHO94" s="46"/>
      <c r="AHP94" s="46"/>
      <c r="AHQ94" s="46"/>
      <c r="AHR94" s="46"/>
      <c r="AHS94" s="46"/>
      <c r="AHT94" s="46"/>
      <c r="AHU94" s="46"/>
      <c r="AHV94" s="46"/>
      <c r="AHW94" s="46"/>
      <c r="AHX94" s="46"/>
      <c r="AHY94" s="46"/>
      <c r="AHZ94" s="46"/>
      <c r="AIA94" s="46"/>
      <c r="AIB94" s="46"/>
      <c r="AIC94" s="46"/>
      <c r="AID94" s="46"/>
      <c r="AIE94" s="46"/>
      <c r="AIF94" s="46"/>
      <c r="AIG94" s="46"/>
      <c r="AIH94" s="46"/>
      <c r="AII94" s="46"/>
      <c r="AIJ94" s="46"/>
      <c r="AIK94" s="46"/>
      <c r="AIL94" s="46"/>
      <c r="AIM94" s="46"/>
      <c r="AIN94" s="46"/>
      <c r="AIO94" s="46"/>
      <c r="AIP94" s="46"/>
      <c r="AIQ94" s="46"/>
      <c r="AIR94" s="46"/>
      <c r="AIS94" s="46"/>
      <c r="AIT94" s="46"/>
      <c r="AIU94" s="46"/>
      <c r="AIV94" s="46"/>
      <c r="AIW94" s="46"/>
      <c r="AIX94" s="46"/>
      <c r="AIY94" s="46"/>
      <c r="AIZ94" s="46"/>
      <c r="AJA94" s="46"/>
      <c r="AJB94" s="46"/>
      <c r="AJC94" s="46"/>
      <c r="AJD94" s="46"/>
      <c r="AJE94" s="46"/>
      <c r="AJF94" s="46"/>
      <c r="AJG94" s="46"/>
      <c r="AJH94" s="46"/>
      <c r="AJI94" s="46"/>
      <c r="AJJ94" s="46"/>
      <c r="AJK94" s="46"/>
      <c r="AJL94" s="46"/>
      <c r="AJM94" s="46"/>
      <c r="AJN94" s="46"/>
      <c r="AJO94" s="46"/>
      <c r="AJP94" s="46"/>
      <c r="AJQ94" s="46"/>
      <c r="AJR94" s="46"/>
      <c r="AJS94" s="46"/>
      <c r="AJT94" s="46"/>
      <c r="AJU94" s="46"/>
      <c r="AJV94" s="46"/>
      <c r="AJW94" s="46"/>
      <c r="AJX94" s="46"/>
      <c r="AJY94" s="46"/>
      <c r="AJZ94" s="46"/>
      <c r="AKA94" s="46"/>
      <c r="AKB94" s="46"/>
      <c r="AKC94" s="46"/>
      <c r="AKD94" s="46"/>
      <c r="AKE94" s="46"/>
      <c r="AKF94" s="46"/>
      <c r="AKG94" s="46"/>
      <c r="AKH94" s="46"/>
      <c r="AKI94" s="46"/>
      <c r="AKJ94" s="46"/>
      <c r="AKK94" s="46"/>
      <c r="AKL94" s="46"/>
      <c r="AKM94" s="46"/>
      <c r="AKN94" s="46"/>
      <c r="AKO94" s="46"/>
      <c r="AKP94" s="46"/>
      <c r="AKQ94" s="46"/>
      <c r="AKR94" s="46"/>
      <c r="AKS94" s="46"/>
      <c r="AKT94" s="46"/>
      <c r="AKU94" s="46"/>
      <c r="AKV94" s="46"/>
      <c r="AKW94" s="46"/>
      <c r="AKX94" s="46"/>
      <c r="AKY94" s="46"/>
      <c r="AKZ94" s="46"/>
      <c r="ALA94" s="46"/>
      <c r="ALB94" s="46"/>
      <c r="ALC94" s="46"/>
      <c r="ALD94" s="46"/>
      <c r="ALE94" s="46"/>
      <c r="ALF94" s="46"/>
      <c r="ALG94" s="46"/>
      <c r="ALH94" s="46"/>
      <c r="ALI94" s="46"/>
      <c r="ALJ94" s="46"/>
      <c r="ALK94" s="46"/>
      <c r="ALL94" s="46"/>
      <c r="ALM94" s="46"/>
      <c r="ALN94" s="46"/>
      <c r="ALO94" s="46"/>
      <c r="ALP94" s="46"/>
      <c r="ALQ94" s="46"/>
      <c r="ALR94" s="46"/>
      <c r="ALS94" s="46"/>
      <c r="ALT94" s="46"/>
      <c r="ALU94" s="46"/>
      <c r="ALV94" s="46"/>
      <c r="ALW94" s="46"/>
      <c r="ALX94" s="46"/>
      <c r="ALY94" s="46"/>
      <c r="ALZ94" s="46"/>
      <c r="AMA94" s="46"/>
      <c r="AMB94" s="46"/>
      <c r="AMC94" s="46"/>
      <c r="AMD94" s="46"/>
      <c r="AME94" s="46"/>
      <c r="AMF94" s="46"/>
      <c r="AMG94" s="46"/>
      <c r="AMH94" s="46"/>
      <c r="AMI94" s="46"/>
      <c r="AMJ94" s="46"/>
    </row>
    <row r="95" spans="1:1024" s="77" customFormat="1">
      <c r="A95" s="56"/>
      <c r="B95" s="16"/>
      <c r="C95" s="16"/>
      <c r="D95" s="16"/>
      <c r="E95" s="1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c r="EO95" s="46"/>
      <c r="EP95" s="46"/>
      <c r="EQ95" s="46"/>
      <c r="ER95" s="46"/>
      <c r="ES95" s="46"/>
      <c r="ET95" s="46"/>
      <c r="EU95" s="46"/>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c r="GQ95" s="46"/>
      <c r="GR95" s="46"/>
      <c r="GS95" s="46"/>
      <c r="GT95" s="46"/>
      <c r="GU95" s="46"/>
      <c r="GV95" s="46"/>
      <c r="GW95" s="46"/>
      <c r="GX95" s="46"/>
      <c r="GY95" s="46"/>
      <c r="GZ95" s="46"/>
      <c r="HA95" s="46"/>
      <c r="HB95" s="46"/>
      <c r="HC95" s="46"/>
      <c r="HD95" s="46"/>
      <c r="HE95" s="46"/>
      <c r="HF95" s="46"/>
      <c r="HG95" s="46"/>
      <c r="HH95" s="46"/>
      <c r="HI95" s="46"/>
      <c r="HJ95" s="46"/>
      <c r="HK95" s="46"/>
      <c r="HL95" s="46"/>
      <c r="HM95" s="46"/>
      <c r="HN95" s="46"/>
      <c r="HO95" s="46"/>
      <c r="HP95" s="46"/>
      <c r="HQ95" s="46"/>
      <c r="HR95" s="46"/>
      <c r="HS95" s="46"/>
      <c r="HT95" s="46"/>
      <c r="HU95" s="46"/>
      <c r="HV95" s="46"/>
      <c r="HW95" s="46"/>
      <c r="HX95" s="46"/>
      <c r="HY95" s="46"/>
      <c r="HZ95" s="46"/>
      <c r="IA95" s="46"/>
      <c r="IB95" s="46"/>
      <c r="IC95" s="46"/>
      <c r="ID95" s="46"/>
      <c r="IE95" s="46"/>
      <c r="IF95" s="46"/>
      <c r="IG95" s="46"/>
      <c r="IH95" s="46"/>
      <c r="II95" s="46"/>
      <c r="IJ95" s="46"/>
      <c r="IK95" s="46"/>
      <c r="IL95" s="46"/>
      <c r="IM95" s="46"/>
      <c r="IN95" s="46"/>
      <c r="IO95" s="46"/>
      <c r="IP95" s="46"/>
      <c r="IQ95" s="46"/>
      <c r="IR95" s="46"/>
      <c r="IS95" s="46"/>
      <c r="IT95" s="46"/>
      <c r="IU95" s="46"/>
      <c r="IV95" s="46"/>
      <c r="IW95" s="46"/>
      <c r="IX95" s="46"/>
      <c r="IY95" s="46"/>
      <c r="IZ95" s="46"/>
      <c r="JA95" s="46"/>
      <c r="JB95" s="46"/>
      <c r="JC95" s="46"/>
      <c r="JD95" s="46"/>
      <c r="JE95" s="46"/>
      <c r="JF95" s="46"/>
      <c r="JG95" s="46"/>
      <c r="JH95" s="46"/>
      <c r="JI95" s="46"/>
      <c r="JJ95" s="46"/>
      <c r="JK95" s="46"/>
      <c r="JL95" s="46"/>
      <c r="JM95" s="46"/>
      <c r="JN95" s="46"/>
      <c r="JO95" s="46"/>
      <c r="JP95" s="46"/>
      <c r="JQ95" s="46"/>
      <c r="JR95" s="46"/>
      <c r="JS95" s="46"/>
      <c r="JT95" s="46"/>
      <c r="JU95" s="46"/>
      <c r="JV95" s="46"/>
      <c r="JW95" s="46"/>
      <c r="JX95" s="46"/>
      <c r="JY95" s="46"/>
      <c r="JZ95" s="46"/>
      <c r="KA95" s="46"/>
      <c r="KB95" s="46"/>
      <c r="KC95" s="46"/>
      <c r="KD95" s="46"/>
      <c r="KE95" s="46"/>
      <c r="KF95" s="46"/>
      <c r="KG95" s="46"/>
      <c r="KH95" s="46"/>
      <c r="KI95" s="46"/>
      <c r="KJ95" s="46"/>
      <c r="KK95" s="46"/>
      <c r="KL95" s="46"/>
      <c r="KM95" s="46"/>
      <c r="KN95" s="46"/>
      <c r="KO95" s="46"/>
      <c r="KP95" s="46"/>
      <c r="KQ95" s="46"/>
      <c r="KR95" s="46"/>
      <c r="KS95" s="46"/>
      <c r="KT95" s="46"/>
      <c r="KU95" s="46"/>
      <c r="KV95" s="46"/>
      <c r="KW95" s="46"/>
      <c r="KX95" s="46"/>
      <c r="KY95" s="46"/>
      <c r="KZ95" s="46"/>
      <c r="LA95" s="46"/>
      <c r="LB95" s="46"/>
      <c r="LC95" s="46"/>
      <c r="LD95" s="46"/>
      <c r="LE95" s="46"/>
      <c r="LF95" s="46"/>
      <c r="LG95" s="46"/>
      <c r="LH95" s="46"/>
      <c r="LI95" s="46"/>
      <c r="LJ95" s="46"/>
      <c r="LK95" s="46"/>
      <c r="LL95" s="46"/>
      <c r="LM95" s="46"/>
      <c r="LN95" s="46"/>
      <c r="LO95" s="46"/>
      <c r="LP95" s="46"/>
      <c r="LQ95" s="46"/>
      <c r="LR95" s="46"/>
      <c r="LS95" s="46"/>
      <c r="LT95" s="46"/>
      <c r="LU95" s="46"/>
      <c r="LV95" s="46"/>
      <c r="LW95" s="46"/>
      <c r="LX95" s="46"/>
      <c r="LY95" s="46"/>
      <c r="LZ95" s="46"/>
      <c r="MA95" s="46"/>
      <c r="MB95" s="46"/>
      <c r="MC95" s="46"/>
      <c r="MD95" s="46"/>
      <c r="ME95" s="46"/>
      <c r="MF95" s="46"/>
      <c r="MG95" s="46"/>
      <c r="MH95" s="46"/>
      <c r="MI95" s="46"/>
      <c r="MJ95" s="46"/>
      <c r="MK95" s="46"/>
      <c r="ML95" s="46"/>
      <c r="MM95" s="46"/>
      <c r="MN95" s="46"/>
      <c r="MO95" s="46"/>
      <c r="MP95" s="46"/>
      <c r="MQ95" s="46"/>
      <c r="MR95" s="46"/>
      <c r="MS95" s="46"/>
      <c r="MT95" s="46"/>
      <c r="MU95" s="46"/>
      <c r="MV95" s="46"/>
      <c r="MW95" s="46"/>
      <c r="MX95" s="46"/>
      <c r="MY95" s="46"/>
      <c r="MZ95" s="46"/>
      <c r="NA95" s="46"/>
      <c r="NB95" s="46"/>
      <c r="NC95" s="46"/>
      <c r="ND95" s="46"/>
      <c r="NE95" s="46"/>
      <c r="NF95" s="46"/>
      <c r="NG95" s="46"/>
      <c r="NH95" s="46"/>
      <c r="NI95" s="46"/>
      <c r="NJ95" s="46"/>
      <c r="NK95" s="46"/>
      <c r="NL95" s="46"/>
      <c r="NM95" s="46"/>
      <c r="NN95" s="46"/>
      <c r="NO95" s="46"/>
      <c r="NP95" s="46"/>
      <c r="NQ95" s="46"/>
      <c r="NR95" s="46"/>
      <c r="NS95" s="46"/>
      <c r="NT95" s="46"/>
      <c r="NU95" s="46"/>
      <c r="NV95" s="46"/>
      <c r="NW95" s="46"/>
      <c r="NX95" s="46"/>
      <c r="NY95" s="46"/>
      <c r="NZ95" s="46"/>
      <c r="OA95" s="46"/>
      <c r="OB95" s="46"/>
      <c r="OC95" s="46"/>
      <c r="OD95" s="46"/>
      <c r="OE95" s="46"/>
      <c r="OF95" s="46"/>
      <c r="OG95" s="46"/>
      <c r="OH95" s="46"/>
      <c r="OI95" s="46"/>
      <c r="OJ95" s="46"/>
      <c r="OK95" s="46"/>
      <c r="OL95" s="46"/>
      <c r="OM95" s="46"/>
      <c r="ON95" s="46"/>
      <c r="OO95" s="46"/>
      <c r="OP95" s="46"/>
      <c r="OQ95" s="46"/>
      <c r="OR95" s="46"/>
      <c r="OS95" s="46"/>
      <c r="OT95" s="46"/>
      <c r="OU95" s="46"/>
      <c r="OV95" s="46"/>
      <c r="OW95" s="46"/>
      <c r="OX95" s="46"/>
      <c r="OY95" s="46"/>
      <c r="OZ95" s="46"/>
      <c r="PA95" s="46"/>
      <c r="PB95" s="46"/>
      <c r="PC95" s="46"/>
      <c r="PD95" s="46"/>
      <c r="PE95" s="46"/>
      <c r="PF95" s="46"/>
      <c r="PG95" s="46"/>
      <c r="PH95" s="46"/>
      <c r="PI95" s="46"/>
      <c r="PJ95" s="46"/>
      <c r="PK95" s="46"/>
      <c r="PL95" s="46"/>
      <c r="PM95" s="46"/>
      <c r="PN95" s="46"/>
      <c r="PO95" s="46"/>
      <c r="PP95" s="46"/>
      <c r="PQ95" s="46"/>
      <c r="PR95" s="46"/>
      <c r="PS95" s="46"/>
      <c r="PT95" s="46"/>
      <c r="PU95" s="46"/>
      <c r="PV95" s="46"/>
      <c r="PW95" s="46"/>
      <c r="PX95" s="46"/>
      <c r="PY95" s="46"/>
      <c r="PZ95" s="46"/>
      <c r="QA95" s="46"/>
      <c r="QB95" s="46"/>
      <c r="QC95" s="46"/>
      <c r="QD95" s="46"/>
      <c r="QE95" s="46"/>
      <c r="QF95" s="46"/>
      <c r="QG95" s="46"/>
      <c r="QH95" s="46"/>
      <c r="QI95" s="46"/>
      <c r="QJ95" s="46"/>
      <c r="QK95" s="46"/>
      <c r="QL95" s="46"/>
      <c r="QM95" s="46"/>
      <c r="QN95" s="46"/>
      <c r="QO95" s="46"/>
      <c r="QP95" s="46"/>
      <c r="QQ95" s="46"/>
      <c r="QR95" s="46"/>
      <c r="QS95" s="46"/>
      <c r="QT95" s="46"/>
      <c r="QU95" s="46"/>
      <c r="QV95" s="46"/>
      <c r="QW95" s="46"/>
      <c r="QX95" s="46"/>
      <c r="QY95" s="46"/>
      <c r="QZ95" s="46"/>
      <c r="RA95" s="46"/>
      <c r="RB95" s="46"/>
      <c r="RC95" s="46"/>
      <c r="RD95" s="46"/>
      <c r="RE95" s="46"/>
      <c r="RF95" s="46"/>
      <c r="RG95" s="46"/>
      <c r="RH95" s="46"/>
      <c r="RI95" s="46"/>
      <c r="RJ95" s="46"/>
      <c r="RK95" s="46"/>
      <c r="RL95" s="46"/>
      <c r="RM95" s="46"/>
      <c r="RN95" s="46"/>
      <c r="RO95" s="46"/>
      <c r="RP95" s="46"/>
      <c r="RQ95" s="46"/>
      <c r="RR95" s="46"/>
      <c r="RS95" s="46"/>
      <c r="RT95" s="46"/>
      <c r="RU95" s="46"/>
      <c r="RV95" s="46"/>
      <c r="RW95" s="46"/>
      <c r="RX95" s="46"/>
      <c r="RY95" s="46"/>
      <c r="RZ95" s="46"/>
      <c r="SA95" s="46"/>
      <c r="SB95" s="46"/>
      <c r="SC95" s="46"/>
      <c r="SD95" s="46"/>
      <c r="SE95" s="46"/>
      <c r="SF95" s="46"/>
      <c r="SG95" s="46"/>
      <c r="SH95" s="46"/>
      <c r="SI95" s="46"/>
      <c r="SJ95" s="46"/>
      <c r="SK95" s="46"/>
      <c r="SL95" s="46"/>
      <c r="SM95" s="46"/>
      <c r="SN95" s="46"/>
      <c r="SO95" s="46"/>
      <c r="SP95" s="46"/>
      <c r="SQ95" s="46"/>
      <c r="SR95" s="46"/>
      <c r="SS95" s="46"/>
      <c r="ST95" s="46"/>
      <c r="SU95" s="46"/>
      <c r="SV95" s="46"/>
      <c r="SW95" s="46"/>
      <c r="SX95" s="46"/>
      <c r="SY95" s="46"/>
      <c r="SZ95" s="46"/>
      <c r="TA95" s="46"/>
      <c r="TB95" s="46"/>
      <c r="TC95" s="46"/>
      <c r="TD95" s="46"/>
      <c r="TE95" s="46"/>
      <c r="TF95" s="46"/>
      <c r="TG95" s="46"/>
      <c r="TH95" s="46"/>
      <c r="TI95" s="46"/>
      <c r="TJ95" s="46"/>
      <c r="TK95" s="46"/>
      <c r="TL95" s="46"/>
      <c r="TM95" s="46"/>
      <c r="TN95" s="46"/>
      <c r="TO95" s="46"/>
      <c r="TP95" s="46"/>
      <c r="TQ95" s="46"/>
      <c r="TR95" s="46"/>
      <c r="TS95" s="46"/>
      <c r="TT95" s="46"/>
      <c r="TU95" s="46"/>
      <c r="TV95" s="46"/>
      <c r="TW95" s="46"/>
      <c r="TX95" s="46"/>
      <c r="TY95" s="46"/>
      <c r="TZ95" s="46"/>
      <c r="UA95" s="46"/>
      <c r="UB95" s="46"/>
      <c r="UC95" s="46"/>
      <c r="UD95" s="46"/>
      <c r="UE95" s="46"/>
      <c r="UF95" s="46"/>
      <c r="UG95" s="46"/>
      <c r="UH95" s="46"/>
      <c r="UI95" s="46"/>
      <c r="UJ95" s="46"/>
      <c r="UK95" s="46"/>
      <c r="UL95" s="46"/>
      <c r="UM95" s="46"/>
      <c r="UN95" s="46"/>
      <c r="UO95" s="46"/>
      <c r="UP95" s="46"/>
      <c r="UQ95" s="46"/>
      <c r="UR95" s="46"/>
      <c r="US95" s="46"/>
      <c r="UT95" s="46"/>
      <c r="UU95" s="46"/>
      <c r="UV95" s="46"/>
      <c r="UW95" s="46"/>
      <c r="UX95" s="46"/>
      <c r="UY95" s="46"/>
      <c r="UZ95" s="46"/>
      <c r="VA95" s="46"/>
      <c r="VB95" s="46"/>
      <c r="VC95" s="46"/>
      <c r="VD95" s="46"/>
      <c r="VE95" s="46"/>
      <c r="VF95" s="46"/>
      <c r="VG95" s="46"/>
      <c r="VH95" s="46"/>
      <c r="VI95" s="46"/>
      <c r="VJ95" s="46"/>
      <c r="VK95" s="46"/>
      <c r="VL95" s="46"/>
      <c r="VM95" s="46"/>
      <c r="VN95" s="46"/>
      <c r="VO95" s="46"/>
      <c r="VP95" s="46"/>
      <c r="VQ95" s="46"/>
      <c r="VR95" s="46"/>
      <c r="VS95" s="46"/>
      <c r="VT95" s="46"/>
      <c r="VU95" s="46"/>
      <c r="VV95" s="46"/>
      <c r="VW95" s="46"/>
      <c r="VX95" s="46"/>
      <c r="VY95" s="46"/>
      <c r="VZ95" s="46"/>
      <c r="WA95" s="46"/>
      <c r="WB95" s="46"/>
      <c r="WC95" s="46"/>
      <c r="WD95" s="46"/>
      <c r="WE95" s="46"/>
      <c r="WF95" s="46"/>
      <c r="WG95" s="46"/>
      <c r="WH95" s="46"/>
      <c r="WI95" s="46"/>
      <c r="WJ95" s="46"/>
      <c r="WK95" s="46"/>
      <c r="WL95" s="46"/>
      <c r="WM95" s="46"/>
      <c r="WN95" s="46"/>
      <c r="WO95" s="46"/>
      <c r="WP95" s="46"/>
      <c r="WQ95" s="46"/>
      <c r="WR95" s="46"/>
      <c r="WS95" s="46"/>
      <c r="WT95" s="46"/>
      <c r="WU95" s="46"/>
      <c r="WV95" s="46"/>
      <c r="WW95" s="46"/>
      <c r="WX95" s="46"/>
      <c r="WY95" s="46"/>
      <c r="WZ95" s="46"/>
      <c r="XA95" s="46"/>
      <c r="XB95" s="46"/>
      <c r="XC95" s="46"/>
      <c r="XD95" s="46"/>
      <c r="XE95" s="46"/>
      <c r="XF95" s="46"/>
      <c r="XG95" s="46"/>
      <c r="XH95" s="46"/>
      <c r="XI95" s="46"/>
      <c r="XJ95" s="46"/>
      <c r="XK95" s="46"/>
      <c r="XL95" s="46"/>
      <c r="XM95" s="46"/>
      <c r="XN95" s="46"/>
      <c r="XO95" s="46"/>
      <c r="XP95" s="46"/>
      <c r="XQ95" s="46"/>
      <c r="XR95" s="46"/>
      <c r="XS95" s="46"/>
      <c r="XT95" s="46"/>
      <c r="XU95" s="46"/>
      <c r="XV95" s="46"/>
      <c r="XW95" s="46"/>
      <c r="XX95" s="46"/>
      <c r="XY95" s="46"/>
      <c r="XZ95" s="46"/>
      <c r="YA95" s="46"/>
      <c r="YB95" s="46"/>
      <c r="YC95" s="46"/>
      <c r="YD95" s="46"/>
      <c r="YE95" s="46"/>
      <c r="YF95" s="46"/>
      <c r="YG95" s="46"/>
      <c r="YH95" s="46"/>
      <c r="YI95" s="46"/>
      <c r="YJ95" s="46"/>
      <c r="YK95" s="46"/>
      <c r="YL95" s="46"/>
      <c r="YM95" s="46"/>
      <c r="YN95" s="46"/>
      <c r="YO95" s="46"/>
      <c r="YP95" s="46"/>
      <c r="YQ95" s="46"/>
      <c r="YR95" s="46"/>
      <c r="YS95" s="46"/>
      <c r="YT95" s="46"/>
      <c r="YU95" s="46"/>
      <c r="YV95" s="46"/>
      <c r="YW95" s="46"/>
      <c r="YX95" s="46"/>
      <c r="YY95" s="46"/>
      <c r="YZ95" s="46"/>
      <c r="ZA95" s="46"/>
      <c r="ZB95" s="46"/>
      <c r="ZC95" s="46"/>
      <c r="ZD95" s="46"/>
      <c r="ZE95" s="46"/>
      <c r="ZF95" s="46"/>
      <c r="ZG95" s="46"/>
      <c r="ZH95" s="46"/>
      <c r="ZI95" s="46"/>
      <c r="ZJ95" s="46"/>
      <c r="ZK95" s="46"/>
      <c r="ZL95" s="46"/>
      <c r="ZM95" s="46"/>
      <c r="ZN95" s="46"/>
      <c r="ZO95" s="46"/>
      <c r="ZP95" s="46"/>
      <c r="ZQ95" s="46"/>
      <c r="ZR95" s="46"/>
      <c r="ZS95" s="46"/>
      <c r="ZT95" s="46"/>
      <c r="ZU95" s="46"/>
      <c r="ZV95" s="46"/>
      <c r="ZW95" s="46"/>
      <c r="ZX95" s="46"/>
      <c r="ZY95" s="46"/>
      <c r="ZZ95" s="46"/>
      <c r="AAA95" s="46"/>
      <c r="AAB95" s="46"/>
      <c r="AAC95" s="46"/>
      <c r="AAD95" s="46"/>
      <c r="AAE95" s="46"/>
      <c r="AAF95" s="46"/>
      <c r="AAG95" s="46"/>
      <c r="AAH95" s="46"/>
      <c r="AAI95" s="46"/>
      <c r="AAJ95" s="46"/>
      <c r="AAK95" s="46"/>
      <c r="AAL95" s="46"/>
      <c r="AAM95" s="46"/>
      <c r="AAN95" s="46"/>
      <c r="AAO95" s="46"/>
      <c r="AAP95" s="46"/>
      <c r="AAQ95" s="46"/>
      <c r="AAR95" s="46"/>
      <c r="AAS95" s="46"/>
      <c r="AAT95" s="46"/>
      <c r="AAU95" s="46"/>
      <c r="AAV95" s="46"/>
      <c r="AAW95" s="46"/>
      <c r="AAX95" s="46"/>
      <c r="AAY95" s="46"/>
      <c r="AAZ95" s="46"/>
      <c r="ABA95" s="46"/>
      <c r="ABB95" s="46"/>
      <c r="ABC95" s="46"/>
      <c r="ABD95" s="46"/>
      <c r="ABE95" s="46"/>
      <c r="ABF95" s="46"/>
      <c r="ABG95" s="46"/>
      <c r="ABH95" s="46"/>
      <c r="ABI95" s="46"/>
      <c r="ABJ95" s="46"/>
      <c r="ABK95" s="46"/>
      <c r="ABL95" s="46"/>
      <c r="ABM95" s="46"/>
      <c r="ABN95" s="46"/>
      <c r="ABO95" s="46"/>
      <c r="ABP95" s="46"/>
      <c r="ABQ95" s="46"/>
      <c r="ABR95" s="46"/>
      <c r="ABS95" s="46"/>
      <c r="ABT95" s="46"/>
      <c r="ABU95" s="46"/>
      <c r="ABV95" s="46"/>
      <c r="ABW95" s="46"/>
      <c r="ABX95" s="46"/>
      <c r="ABY95" s="46"/>
      <c r="ABZ95" s="46"/>
      <c r="ACA95" s="46"/>
      <c r="ACB95" s="46"/>
      <c r="ACC95" s="46"/>
      <c r="ACD95" s="46"/>
      <c r="ACE95" s="46"/>
      <c r="ACF95" s="46"/>
      <c r="ACG95" s="46"/>
      <c r="ACH95" s="46"/>
      <c r="ACI95" s="46"/>
      <c r="ACJ95" s="46"/>
      <c r="ACK95" s="46"/>
      <c r="ACL95" s="46"/>
      <c r="ACM95" s="46"/>
      <c r="ACN95" s="46"/>
      <c r="ACO95" s="46"/>
      <c r="ACP95" s="46"/>
      <c r="ACQ95" s="46"/>
      <c r="ACR95" s="46"/>
      <c r="ACS95" s="46"/>
      <c r="ACT95" s="46"/>
      <c r="ACU95" s="46"/>
      <c r="ACV95" s="46"/>
      <c r="ACW95" s="46"/>
      <c r="ACX95" s="46"/>
      <c r="ACY95" s="46"/>
      <c r="ACZ95" s="46"/>
      <c r="ADA95" s="46"/>
      <c r="ADB95" s="46"/>
      <c r="ADC95" s="46"/>
      <c r="ADD95" s="46"/>
      <c r="ADE95" s="46"/>
      <c r="ADF95" s="46"/>
      <c r="ADG95" s="46"/>
      <c r="ADH95" s="46"/>
      <c r="ADI95" s="46"/>
      <c r="ADJ95" s="46"/>
      <c r="ADK95" s="46"/>
      <c r="ADL95" s="46"/>
      <c r="ADM95" s="46"/>
      <c r="ADN95" s="46"/>
      <c r="ADO95" s="46"/>
      <c r="ADP95" s="46"/>
      <c r="ADQ95" s="46"/>
      <c r="ADR95" s="46"/>
      <c r="ADS95" s="46"/>
      <c r="ADT95" s="46"/>
      <c r="ADU95" s="46"/>
      <c r="ADV95" s="46"/>
      <c r="ADW95" s="46"/>
      <c r="ADX95" s="46"/>
      <c r="ADY95" s="46"/>
      <c r="ADZ95" s="46"/>
      <c r="AEA95" s="46"/>
      <c r="AEB95" s="46"/>
      <c r="AEC95" s="46"/>
      <c r="AED95" s="46"/>
      <c r="AEE95" s="46"/>
      <c r="AEF95" s="46"/>
      <c r="AEG95" s="46"/>
      <c r="AEH95" s="46"/>
      <c r="AEI95" s="46"/>
      <c r="AEJ95" s="46"/>
      <c r="AEK95" s="46"/>
      <c r="AEL95" s="46"/>
      <c r="AEM95" s="46"/>
      <c r="AEN95" s="46"/>
      <c r="AEO95" s="46"/>
      <c r="AEP95" s="46"/>
      <c r="AEQ95" s="46"/>
      <c r="AER95" s="46"/>
      <c r="AES95" s="46"/>
      <c r="AET95" s="46"/>
      <c r="AEU95" s="46"/>
      <c r="AEV95" s="46"/>
      <c r="AEW95" s="46"/>
      <c r="AEX95" s="46"/>
      <c r="AEY95" s="46"/>
      <c r="AEZ95" s="46"/>
      <c r="AFA95" s="46"/>
      <c r="AFB95" s="46"/>
      <c r="AFC95" s="46"/>
      <c r="AFD95" s="46"/>
      <c r="AFE95" s="46"/>
      <c r="AFF95" s="46"/>
      <c r="AFG95" s="46"/>
      <c r="AFH95" s="46"/>
      <c r="AFI95" s="46"/>
      <c r="AFJ95" s="46"/>
      <c r="AFK95" s="46"/>
      <c r="AFL95" s="46"/>
      <c r="AFM95" s="46"/>
      <c r="AFN95" s="46"/>
      <c r="AFO95" s="46"/>
      <c r="AFP95" s="46"/>
      <c r="AFQ95" s="46"/>
      <c r="AFR95" s="46"/>
      <c r="AFS95" s="46"/>
      <c r="AFT95" s="46"/>
      <c r="AFU95" s="46"/>
      <c r="AFV95" s="46"/>
      <c r="AFW95" s="46"/>
      <c r="AFX95" s="46"/>
      <c r="AFY95" s="46"/>
      <c r="AFZ95" s="46"/>
      <c r="AGA95" s="46"/>
      <c r="AGB95" s="46"/>
      <c r="AGC95" s="46"/>
      <c r="AGD95" s="46"/>
      <c r="AGE95" s="46"/>
      <c r="AGF95" s="46"/>
      <c r="AGG95" s="46"/>
      <c r="AGH95" s="46"/>
      <c r="AGI95" s="46"/>
      <c r="AGJ95" s="46"/>
      <c r="AGK95" s="46"/>
      <c r="AGL95" s="46"/>
      <c r="AGM95" s="46"/>
      <c r="AGN95" s="46"/>
      <c r="AGO95" s="46"/>
      <c r="AGP95" s="46"/>
      <c r="AGQ95" s="46"/>
      <c r="AGR95" s="46"/>
      <c r="AGS95" s="46"/>
      <c r="AGT95" s="46"/>
      <c r="AGU95" s="46"/>
      <c r="AGV95" s="46"/>
      <c r="AGW95" s="46"/>
      <c r="AGX95" s="46"/>
      <c r="AGY95" s="46"/>
      <c r="AGZ95" s="46"/>
      <c r="AHA95" s="46"/>
      <c r="AHB95" s="46"/>
      <c r="AHC95" s="46"/>
      <c r="AHD95" s="46"/>
      <c r="AHE95" s="46"/>
      <c r="AHF95" s="46"/>
      <c r="AHG95" s="46"/>
      <c r="AHH95" s="46"/>
      <c r="AHI95" s="46"/>
      <c r="AHJ95" s="46"/>
      <c r="AHK95" s="46"/>
      <c r="AHL95" s="46"/>
      <c r="AHM95" s="46"/>
      <c r="AHN95" s="46"/>
      <c r="AHO95" s="46"/>
      <c r="AHP95" s="46"/>
      <c r="AHQ95" s="46"/>
      <c r="AHR95" s="46"/>
      <c r="AHS95" s="46"/>
      <c r="AHT95" s="46"/>
      <c r="AHU95" s="46"/>
      <c r="AHV95" s="46"/>
      <c r="AHW95" s="46"/>
      <c r="AHX95" s="46"/>
      <c r="AHY95" s="46"/>
      <c r="AHZ95" s="46"/>
      <c r="AIA95" s="46"/>
      <c r="AIB95" s="46"/>
      <c r="AIC95" s="46"/>
      <c r="AID95" s="46"/>
      <c r="AIE95" s="46"/>
      <c r="AIF95" s="46"/>
      <c r="AIG95" s="46"/>
      <c r="AIH95" s="46"/>
      <c r="AII95" s="46"/>
      <c r="AIJ95" s="46"/>
      <c r="AIK95" s="46"/>
      <c r="AIL95" s="46"/>
      <c r="AIM95" s="46"/>
      <c r="AIN95" s="46"/>
      <c r="AIO95" s="46"/>
      <c r="AIP95" s="46"/>
      <c r="AIQ95" s="46"/>
      <c r="AIR95" s="46"/>
      <c r="AIS95" s="46"/>
      <c r="AIT95" s="46"/>
      <c r="AIU95" s="46"/>
      <c r="AIV95" s="46"/>
      <c r="AIW95" s="46"/>
      <c r="AIX95" s="46"/>
      <c r="AIY95" s="46"/>
      <c r="AIZ95" s="46"/>
      <c r="AJA95" s="46"/>
      <c r="AJB95" s="46"/>
      <c r="AJC95" s="46"/>
      <c r="AJD95" s="46"/>
      <c r="AJE95" s="46"/>
      <c r="AJF95" s="46"/>
      <c r="AJG95" s="46"/>
      <c r="AJH95" s="46"/>
      <c r="AJI95" s="46"/>
      <c r="AJJ95" s="46"/>
      <c r="AJK95" s="46"/>
      <c r="AJL95" s="46"/>
      <c r="AJM95" s="46"/>
      <c r="AJN95" s="46"/>
      <c r="AJO95" s="46"/>
      <c r="AJP95" s="46"/>
      <c r="AJQ95" s="46"/>
      <c r="AJR95" s="46"/>
      <c r="AJS95" s="46"/>
      <c r="AJT95" s="46"/>
      <c r="AJU95" s="46"/>
      <c r="AJV95" s="46"/>
      <c r="AJW95" s="46"/>
      <c r="AJX95" s="46"/>
      <c r="AJY95" s="46"/>
      <c r="AJZ95" s="46"/>
      <c r="AKA95" s="46"/>
      <c r="AKB95" s="46"/>
      <c r="AKC95" s="46"/>
      <c r="AKD95" s="46"/>
      <c r="AKE95" s="46"/>
      <c r="AKF95" s="46"/>
      <c r="AKG95" s="46"/>
      <c r="AKH95" s="46"/>
      <c r="AKI95" s="46"/>
      <c r="AKJ95" s="46"/>
      <c r="AKK95" s="46"/>
      <c r="AKL95" s="46"/>
      <c r="AKM95" s="46"/>
      <c r="AKN95" s="46"/>
      <c r="AKO95" s="46"/>
      <c r="AKP95" s="46"/>
      <c r="AKQ95" s="46"/>
      <c r="AKR95" s="46"/>
      <c r="AKS95" s="46"/>
      <c r="AKT95" s="46"/>
      <c r="AKU95" s="46"/>
      <c r="AKV95" s="46"/>
      <c r="AKW95" s="46"/>
      <c r="AKX95" s="46"/>
      <c r="AKY95" s="46"/>
      <c r="AKZ95" s="46"/>
      <c r="ALA95" s="46"/>
      <c r="ALB95" s="46"/>
      <c r="ALC95" s="46"/>
      <c r="ALD95" s="46"/>
      <c r="ALE95" s="46"/>
      <c r="ALF95" s="46"/>
      <c r="ALG95" s="46"/>
      <c r="ALH95" s="46"/>
      <c r="ALI95" s="46"/>
      <c r="ALJ95" s="46"/>
      <c r="ALK95" s="46"/>
      <c r="ALL95" s="46"/>
      <c r="ALM95" s="46"/>
      <c r="ALN95" s="46"/>
      <c r="ALO95" s="46"/>
      <c r="ALP95" s="46"/>
      <c r="ALQ95" s="46"/>
      <c r="ALR95" s="46"/>
      <c r="ALS95" s="46"/>
      <c r="ALT95" s="46"/>
      <c r="ALU95" s="46"/>
      <c r="ALV95" s="46"/>
      <c r="ALW95" s="46"/>
      <c r="ALX95" s="46"/>
      <c r="ALY95" s="46"/>
      <c r="ALZ95" s="46"/>
      <c r="AMA95" s="46"/>
      <c r="AMB95" s="46"/>
      <c r="AMC95" s="46"/>
      <c r="AMD95" s="46"/>
      <c r="AME95" s="46"/>
      <c r="AMF95" s="46"/>
      <c r="AMG95" s="46"/>
      <c r="AMH95" s="46"/>
      <c r="AMI95" s="46"/>
      <c r="AMJ95" s="46"/>
    </row>
    <row r="96" spans="1:1024" s="77" customFormat="1" ht="184.5" customHeight="1">
      <c r="A96" s="3" t="s">
        <v>88</v>
      </c>
      <c r="B96" s="3"/>
      <c r="C96" s="78"/>
      <c r="D96" s="78"/>
      <c r="E96" s="78"/>
      <c r="F96" s="79"/>
      <c r="G96" s="79"/>
      <c r="H96" s="79"/>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6"/>
      <c r="EU96" s="46"/>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c r="GQ96" s="46"/>
      <c r="GR96" s="46"/>
      <c r="GS96" s="46"/>
      <c r="GT96" s="46"/>
      <c r="GU96" s="46"/>
      <c r="GV96" s="46"/>
      <c r="GW96" s="46"/>
      <c r="GX96" s="46"/>
      <c r="GY96" s="46"/>
      <c r="GZ96" s="46"/>
      <c r="HA96" s="46"/>
      <c r="HB96" s="46"/>
      <c r="HC96" s="46"/>
      <c r="HD96" s="46"/>
      <c r="HE96" s="46"/>
      <c r="HF96" s="46"/>
      <c r="HG96" s="46"/>
      <c r="HH96" s="46"/>
      <c r="HI96" s="46"/>
      <c r="HJ96" s="46"/>
      <c r="HK96" s="46"/>
      <c r="HL96" s="46"/>
      <c r="HM96" s="46"/>
      <c r="HN96" s="46"/>
      <c r="HO96" s="46"/>
      <c r="HP96" s="46"/>
      <c r="HQ96" s="46"/>
      <c r="HR96" s="46"/>
      <c r="HS96" s="46"/>
      <c r="HT96" s="46"/>
      <c r="HU96" s="46"/>
      <c r="HV96" s="46"/>
      <c r="HW96" s="46"/>
      <c r="HX96" s="46"/>
      <c r="HY96" s="46"/>
      <c r="HZ96" s="46"/>
      <c r="IA96" s="46"/>
      <c r="IB96" s="46"/>
      <c r="IC96" s="46"/>
      <c r="ID96" s="46"/>
      <c r="IE96" s="46"/>
      <c r="IF96" s="46"/>
      <c r="IG96" s="46"/>
      <c r="IH96" s="46"/>
      <c r="II96" s="46"/>
      <c r="IJ96" s="46"/>
      <c r="IK96" s="46"/>
      <c r="IL96" s="46"/>
      <c r="IM96" s="46"/>
      <c r="IN96" s="46"/>
      <c r="IO96" s="46"/>
      <c r="IP96" s="46"/>
      <c r="IQ96" s="46"/>
      <c r="IR96" s="46"/>
      <c r="IS96" s="46"/>
      <c r="IT96" s="46"/>
      <c r="IU96" s="46"/>
      <c r="IV96" s="46"/>
      <c r="IW96" s="46"/>
      <c r="IX96" s="46"/>
      <c r="IY96" s="46"/>
      <c r="IZ96" s="46"/>
      <c r="JA96" s="46"/>
      <c r="JB96" s="46"/>
      <c r="JC96" s="46"/>
      <c r="JD96" s="46"/>
      <c r="JE96" s="46"/>
      <c r="JF96" s="46"/>
      <c r="JG96" s="46"/>
      <c r="JH96" s="46"/>
      <c r="JI96" s="46"/>
      <c r="JJ96" s="46"/>
      <c r="JK96" s="46"/>
      <c r="JL96" s="46"/>
      <c r="JM96" s="46"/>
      <c r="JN96" s="46"/>
      <c r="JO96" s="46"/>
      <c r="JP96" s="46"/>
      <c r="JQ96" s="46"/>
      <c r="JR96" s="46"/>
      <c r="JS96" s="46"/>
      <c r="JT96" s="46"/>
      <c r="JU96" s="46"/>
      <c r="JV96" s="46"/>
      <c r="JW96" s="46"/>
      <c r="JX96" s="46"/>
      <c r="JY96" s="46"/>
      <c r="JZ96" s="46"/>
      <c r="KA96" s="46"/>
      <c r="KB96" s="46"/>
      <c r="KC96" s="46"/>
      <c r="KD96" s="46"/>
      <c r="KE96" s="46"/>
      <c r="KF96" s="46"/>
      <c r="KG96" s="46"/>
      <c r="KH96" s="46"/>
      <c r="KI96" s="46"/>
      <c r="KJ96" s="46"/>
      <c r="KK96" s="46"/>
      <c r="KL96" s="46"/>
      <c r="KM96" s="46"/>
      <c r="KN96" s="46"/>
      <c r="KO96" s="46"/>
      <c r="KP96" s="46"/>
      <c r="KQ96" s="46"/>
      <c r="KR96" s="46"/>
      <c r="KS96" s="46"/>
      <c r="KT96" s="46"/>
      <c r="KU96" s="46"/>
      <c r="KV96" s="46"/>
      <c r="KW96" s="46"/>
      <c r="KX96" s="46"/>
      <c r="KY96" s="46"/>
      <c r="KZ96" s="46"/>
      <c r="LA96" s="46"/>
      <c r="LB96" s="46"/>
      <c r="LC96" s="46"/>
      <c r="LD96" s="46"/>
      <c r="LE96" s="46"/>
      <c r="LF96" s="46"/>
      <c r="LG96" s="46"/>
      <c r="LH96" s="46"/>
      <c r="LI96" s="46"/>
      <c r="LJ96" s="46"/>
      <c r="LK96" s="46"/>
      <c r="LL96" s="46"/>
      <c r="LM96" s="46"/>
      <c r="LN96" s="46"/>
      <c r="LO96" s="46"/>
      <c r="LP96" s="46"/>
      <c r="LQ96" s="46"/>
      <c r="LR96" s="46"/>
      <c r="LS96" s="46"/>
      <c r="LT96" s="46"/>
      <c r="LU96" s="46"/>
      <c r="LV96" s="46"/>
      <c r="LW96" s="46"/>
      <c r="LX96" s="46"/>
      <c r="LY96" s="46"/>
      <c r="LZ96" s="46"/>
      <c r="MA96" s="46"/>
      <c r="MB96" s="46"/>
      <c r="MC96" s="46"/>
      <c r="MD96" s="46"/>
      <c r="ME96" s="46"/>
      <c r="MF96" s="46"/>
      <c r="MG96" s="46"/>
      <c r="MH96" s="46"/>
      <c r="MI96" s="46"/>
      <c r="MJ96" s="46"/>
      <c r="MK96" s="46"/>
      <c r="ML96" s="46"/>
      <c r="MM96" s="46"/>
      <c r="MN96" s="46"/>
      <c r="MO96" s="46"/>
      <c r="MP96" s="46"/>
      <c r="MQ96" s="46"/>
      <c r="MR96" s="46"/>
      <c r="MS96" s="46"/>
      <c r="MT96" s="46"/>
      <c r="MU96" s="46"/>
      <c r="MV96" s="46"/>
      <c r="MW96" s="46"/>
      <c r="MX96" s="46"/>
      <c r="MY96" s="46"/>
      <c r="MZ96" s="46"/>
      <c r="NA96" s="46"/>
      <c r="NB96" s="46"/>
      <c r="NC96" s="46"/>
      <c r="ND96" s="46"/>
      <c r="NE96" s="46"/>
      <c r="NF96" s="46"/>
      <c r="NG96" s="46"/>
      <c r="NH96" s="46"/>
      <c r="NI96" s="46"/>
      <c r="NJ96" s="46"/>
      <c r="NK96" s="46"/>
      <c r="NL96" s="46"/>
      <c r="NM96" s="46"/>
      <c r="NN96" s="46"/>
      <c r="NO96" s="46"/>
      <c r="NP96" s="46"/>
      <c r="NQ96" s="46"/>
      <c r="NR96" s="46"/>
      <c r="NS96" s="46"/>
      <c r="NT96" s="46"/>
      <c r="NU96" s="46"/>
      <c r="NV96" s="46"/>
      <c r="NW96" s="46"/>
      <c r="NX96" s="46"/>
      <c r="NY96" s="46"/>
      <c r="NZ96" s="46"/>
      <c r="OA96" s="46"/>
      <c r="OB96" s="46"/>
      <c r="OC96" s="46"/>
      <c r="OD96" s="46"/>
      <c r="OE96" s="46"/>
      <c r="OF96" s="46"/>
      <c r="OG96" s="46"/>
      <c r="OH96" s="46"/>
      <c r="OI96" s="46"/>
      <c r="OJ96" s="46"/>
      <c r="OK96" s="46"/>
      <c r="OL96" s="46"/>
      <c r="OM96" s="46"/>
      <c r="ON96" s="46"/>
      <c r="OO96" s="46"/>
      <c r="OP96" s="46"/>
      <c r="OQ96" s="46"/>
      <c r="OR96" s="46"/>
      <c r="OS96" s="46"/>
      <c r="OT96" s="46"/>
      <c r="OU96" s="46"/>
      <c r="OV96" s="46"/>
      <c r="OW96" s="46"/>
      <c r="OX96" s="46"/>
      <c r="OY96" s="46"/>
      <c r="OZ96" s="46"/>
      <c r="PA96" s="46"/>
      <c r="PB96" s="46"/>
      <c r="PC96" s="46"/>
      <c r="PD96" s="46"/>
      <c r="PE96" s="46"/>
      <c r="PF96" s="46"/>
      <c r="PG96" s="46"/>
      <c r="PH96" s="46"/>
      <c r="PI96" s="46"/>
      <c r="PJ96" s="46"/>
      <c r="PK96" s="46"/>
      <c r="PL96" s="46"/>
      <c r="PM96" s="46"/>
      <c r="PN96" s="46"/>
      <c r="PO96" s="46"/>
      <c r="PP96" s="46"/>
      <c r="PQ96" s="46"/>
      <c r="PR96" s="46"/>
      <c r="PS96" s="46"/>
      <c r="PT96" s="46"/>
      <c r="PU96" s="46"/>
      <c r="PV96" s="46"/>
      <c r="PW96" s="46"/>
      <c r="PX96" s="46"/>
      <c r="PY96" s="46"/>
      <c r="PZ96" s="46"/>
      <c r="QA96" s="46"/>
      <c r="QB96" s="46"/>
      <c r="QC96" s="46"/>
      <c r="QD96" s="46"/>
      <c r="QE96" s="46"/>
      <c r="QF96" s="46"/>
      <c r="QG96" s="46"/>
      <c r="QH96" s="46"/>
      <c r="QI96" s="46"/>
      <c r="QJ96" s="46"/>
      <c r="QK96" s="46"/>
      <c r="QL96" s="46"/>
      <c r="QM96" s="46"/>
      <c r="QN96" s="46"/>
      <c r="QO96" s="46"/>
      <c r="QP96" s="46"/>
      <c r="QQ96" s="46"/>
      <c r="QR96" s="46"/>
      <c r="QS96" s="46"/>
      <c r="QT96" s="46"/>
      <c r="QU96" s="46"/>
      <c r="QV96" s="46"/>
      <c r="QW96" s="46"/>
      <c r="QX96" s="46"/>
      <c r="QY96" s="46"/>
      <c r="QZ96" s="46"/>
      <c r="RA96" s="46"/>
      <c r="RB96" s="46"/>
      <c r="RC96" s="46"/>
      <c r="RD96" s="46"/>
      <c r="RE96" s="46"/>
      <c r="RF96" s="46"/>
      <c r="RG96" s="46"/>
      <c r="RH96" s="46"/>
      <c r="RI96" s="46"/>
      <c r="RJ96" s="46"/>
      <c r="RK96" s="46"/>
      <c r="RL96" s="46"/>
      <c r="RM96" s="46"/>
      <c r="RN96" s="46"/>
      <c r="RO96" s="46"/>
      <c r="RP96" s="46"/>
      <c r="RQ96" s="46"/>
      <c r="RR96" s="46"/>
      <c r="RS96" s="46"/>
      <c r="RT96" s="46"/>
      <c r="RU96" s="46"/>
      <c r="RV96" s="46"/>
      <c r="RW96" s="46"/>
      <c r="RX96" s="46"/>
      <c r="RY96" s="46"/>
      <c r="RZ96" s="46"/>
      <c r="SA96" s="46"/>
      <c r="SB96" s="46"/>
      <c r="SC96" s="46"/>
      <c r="SD96" s="46"/>
      <c r="SE96" s="46"/>
      <c r="SF96" s="46"/>
      <c r="SG96" s="46"/>
      <c r="SH96" s="46"/>
      <c r="SI96" s="46"/>
      <c r="SJ96" s="46"/>
      <c r="SK96" s="46"/>
      <c r="SL96" s="46"/>
      <c r="SM96" s="46"/>
      <c r="SN96" s="46"/>
      <c r="SO96" s="46"/>
      <c r="SP96" s="46"/>
      <c r="SQ96" s="46"/>
      <c r="SR96" s="46"/>
      <c r="SS96" s="46"/>
      <c r="ST96" s="46"/>
      <c r="SU96" s="46"/>
      <c r="SV96" s="46"/>
      <c r="SW96" s="46"/>
      <c r="SX96" s="46"/>
      <c r="SY96" s="46"/>
      <c r="SZ96" s="46"/>
      <c r="TA96" s="46"/>
      <c r="TB96" s="46"/>
      <c r="TC96" s="46"/>
      <c r="TD96" s="46"/>
      <c r="TE96" s="46"/>
      <c r="TF96" s="46"/>
      <c r="TG96" s="46"/>
      <c r="TH96" s="46"/>
      <c r="TI96" s="46"/>
      <c r="TJ96" s="46"/>
      <c r="TK96" s="46"/>
      <c r="TL96" s="46"/>
      <c r="TM96" s="46"/>
      <c r="TN96" s="46"/>
      <c r="TO96" s="46"/>
      <c r="TP96" s="46"/>
      <c r="TQ96" s="46"/>
      <c r="TR96" s="46"/>
      <c r="TS96" s="46"/>
      <c r="TT96" s="46"/>
      <c r="TU96" s="46"/>
      <c r="TV96" s="46"/>
      <c r="TW96" s="46"/>
      <c r="TX96" s="46"/>
      <c r="TY96" s="46"/>
      <c r="TZ96" s="46"/>
      <c r="UA96" s="46"/>
      <c r="UB96" s="46"/>
      <c r="UC96" s="46"/>
      <c r="UD96" s="46"/>
      <c r="UE96" s="46"/>
      <c r="UF96" s="46"/>
      <c r="UG96" s="46"/>
      <c r="UH96" s="46"/>
      <c r="UI96" s="46"/>
      <c r="UJ96" s="46"/>
      <c r="UK96" s="46"/>
      <c r="UL96" s="46"/>
      <c r="UM96" s="46"/>
      <c r="UN96" s="46"/>
      <c r="UO96" s="46"/>
      <c r="UP96" s="46"/>
      <c r="UQ96" s="46"/>
      <c r="UR96" s="46"/>
      <c r="US96" s="46"/>
      <c r="UT96" s="46"/>
      <c r="UU96" s="46"/>
      <c r="UV96" s="46"/>
      <c r="UW96" s="46"/>
      <c r="UX96" s="46"/>
      <c r="UY96" s="46"/>
      <c r="UZ96" s="46"/>
      <c r="VA96" s="46"/>
      <c r="VB96" s="46"/>
      <c r="VC96" s="46"/>
      <c r="VD96" s="46"/>
      <c r="VE96" s="46"/>
      <c r="VF96" s="46"/>
      <c r="VG96" s="46"/>
      <c r="VH96" s="46"/>
      <c r="VI96" s="46"/>
      <c r="VJ96" s="46"/>
      <c r="VK96" s="46"/>
      <c r="VL96" s="46"/>
      <c r="VM96" s="46"/>
      <c r="VN96" s="46"/>
      <c r="VO96" s="46"/>
      <c r="VP96" s="46"/>
      <c r="VQ96" s="46"/>
      <c r="VR96" s="46"/>
      <c r="VS96" s="46"/>
      <c r="VT96" s="46"/>
      <c r="VU96" s="46"/>
      <c r="VV96" s="46"/>
      <c r="VW96" s="46"/>
      <c r="VX96" s="46"/>
      <c r="VY96" s="46"/>
      <c r="VZ96" s="46"/>
      <c r="WA96" s="46"/>
      <c r="WB96" s="46"/>
      <c r="WC96" s="46"/>
      <c r="WD96" s="46"/>
      <c r="WE96" s="46"/>
      <c r="WF96" s="46"/>
      <c r="WG96" s="46"/>
      <c r="WH96" s="46"/>
      <c r="WI96" s="46"/>
      <c r="WJ96" s="46"/>
      <c r="WK96" s="46"/>
      <c r="WL96" s="46"/>
      <c r="WM96" s="46"/>
      <c r="WN96" s="46"/>
      <c r="WO96" s="46"/>
      <c r="WP96" s="46"/>
      <c r="WQ96" s="46"/>
      <c r="WR96" s="46"/>
      <c r="WS96" s="46"/>
      <c r="WT96" s="46"/>
      <c r="WU96" s="46"/>
      <c r="WV96" s="46"/>
      <c r="WW96" s="46"/>
      <c r="WX96" s="46"/>
      <c r="WY96" s="46"/>
      <c r="WZ96" s="46"/>
      <c r="XA96" s="46"/>
      <c r="XB96" s="46"/>
      <c r="XC96" s="46"/>
      <c r="XD96" s="46"/>
      <c r="XE96" s="46"/>
      <c r="XF96" s="46"/>
      <c r="XG96" s="46"/>
      <c r="XH96" s="46"/>
      <c r="XI96" s="46"/>
      <c r="XJ96" s="46"/>
      <c r="XK96" s="46"/>
      <c r="XL96" s="46"/>
      <c r="XM96" s="46"/>
      <c r="XN96" s="46"/>
      <c r="XO96" s="46"/>
      <c r="XP96" s="46"/>
      <c r="XQ96" s="46"/>
      <c r="XR96" s="46"/>
      <c r="XS96" s="46"/>
      <c r="XT96" s="46"/>
      <c r="XU96" s="46"/>
      <c r="XV96" s="46"/>
      <c r="XW96" s="46"/>
      <c r="XX96" s="46"/>
      <c r="XY96" s="46"/>
      <c r="XZ96" s="46"/>
      <c r="YA96" s="46"/>
      <c r="YB96" s="46"/>
      <c r="YC96" s="46"/>
      <c r="YD96" s="46"/>
      <c r="YE96" s="46"/>
      <c r="YF96" s="46"/>
      <c r="YG96" s="46"/>
      <c r="YH96" s="46"/>
      <c r="YI96" s="46"/>
      <c r="YJ96" s="46"/>
      <c r="YK96" s="46"/>
      <c r="YL96" s="46"/>
      <c r="YM96" s="46"/>
      <c r="YN96" s="46"/>
      <c r="YO96" s="46"/>
      <c r="YP96" s="46"/>
      <c r="YQ96" s="46"/>
      <c r="YR96" s="46"/>
      <c r="YS96" s="46"/>
      <c r="YT96" s="46"/>
      <c r="YU96" s="46"/>
      <c r="YV96" s="46"/>
      <c r="YW96" s="46"/>
      <c r="YX96" s="46"/>
      <c r="YY96" s="46"/>
      <c r="YZ96" s="46"/>
      <c r="ZA96" s="46"/>
      <c r="ZB96" s="46"/>
      <c r="ZC96" s="46"/>
      <c r="ZD96" s="46"/>
      <c r="ZE96" s="46"/>
      <c r="ZF96" s="46"/>
      <c r="ZG96" s="46"/>
      <c r="ZH96" s="46"/>
      <c r="ZI96" s="46"/>
      <c r="ZJ96" s="46"/>
      <c r="ZK96" s="46"/>
      <c r="ZL96" s="46"/>
      <c r="ZM96" s="46"/>
      <c r="ZN96" s="46"/>
      <c r="ZO96" s="46"/>
      <c r="ZP96" s="46"/>
      <c r="ZQ96" s="46"/>
      <c r="ZR96" s="46"/>
      <c r="ZS96" s="46"/>
      <c r="ZT96" s="46"/>
      <c r="ZU96" s="46"/>
      <c r="ZV96" s="46"/>
      <c r="ZW96" s="46"/>
      <c r="ZX96" s="46"/>
      <c r="ZY96" s="46"/>
      <c r="ZZ96" s="46"/>
      <c r="AAA96" s="46"/>
      <c r="AAB96" s="46"/>
      <c r="AAC96" s="46"/>
      <c r="AAD96" s="46"/>
      <c r="AAE96" s="46"/>
      <c r="AAF96" s="46"/>
      <c r="AAG96" s="46"/>
      <c r="AAH96" s="46"/>
      <c r="AAI96" s="46"/>
      <c r="AAJ96" s="46"/>
      <c r="AAK96" s="46"/>
      <c r="AAL96" s="46"/>
      <c r="AAM96" s="46"/>
      <c r="AAN96" s="46"/>
      <c r="AAO96" s="46"/>
      <c r="AAP96" s="46"/>
      <c r="AAQ96" s="46"/>
      <c r="AAR96" s="46"/>
      <c r="AAS96" s="46"/>
      <c r="AAT96" s="46"/>
      <c r="AAU96" s="46"/>
      <c r="AAV96" s="46"/>
      <c r="AAW96" s="46"/>
      <c r="AAX96" s="46"/>
      <c r="AAY96" s="46"/>
      <c r="AAZ96" s="46"/>
      <c r="ABA96" s="46"/>
      <c r="ABB96" s="46"/>
      <c r="ABC96" s="46"/>
      <c r="ABD96" s="46"/>
      <c r="ABE96" s="46"/>
      <c r="ABF96" s="46"/>
      <c r="ABG96" s="46"/>
      <c r="ABH96" s="46"/>
      <c r="ABI96" s="46"/>
      <c r="ABJ96" s="46"/>
      <c r="ABK96" s="46"/>
      <c r="ABL96" s="46"/>
      <c r="ABM96" s="46"/>
      <c r="ABN96" s="46"/>
      <c r="ABO96" s="46"/>
      <c r="ABP96" s="46"/>
      <c r="ABQ96" s="46"/>
      <c r="ABR96" s="46"/>
      <c r="ABS96" s="46"/>
      <c r="ABT96" s="46"/>
      <c r="ABU96" s="46"/>
      <c r="ABV96" s="46"/>
      <c r="ABW96" s="46"/>
      <c r="ABX96" s="46"/>
      <c r="ABY96" s="46"/>
      <c r="ABZ96" s="46"/>
      <c r="ACA96" s="46"/>
      <c r="ACB96" s="46"/>
      <c r="ACC96" s="46"/>
      <c r="ACD96" s="46"/>
      <c r="ACE96" s="46"/>
      <c r="ACF96" s="46"/>
      <c r="ACG96" s="46"/>
      <c r="ACH96" s="46"/>
      <c r="ACI96" s="46"/>
      <c r="ACJ96" s="46"/>
      <c r="ACK96" s="46"/>
      <c r="ACL96" s="46"/>
      <c r="ACM96" s="46"/>
      <c r="ACN96" s="46"/>
      <c r="ACO96" s="46"/>
      <c r="ACP96" s="46"/>
      <c r="ACQ96" s="46"/>
      <c r="ACR96" s="46"/>
      <c r="ACS96" s="46"/>
      <c r="ACT96" s="46"/>
      <c r="ACU96" s="46"/>
      <c r="ACV96" s="46"/>
      <c r="ACW96" s="46"/>
      <c r="ACX96" s="46"/>
      <c r="ACY96" s="46"/>
      <c r="ACZ96" s="46"/>
      <c r="ADA96" s="46"/>
      <c r="ADB96" s="46"/>
      <c r="ADC96" s="46"/>
      <c r="ADD96" s="46"/>
      <c r="ADE96" s="46"/>
      <c r="ADF96" s="46"/>
      <c r="ADG96" s="46"/>
      <c r="ADH96" s="46"/>
      <c r="ADI96" s="46"/>
      <c r="ADJ96" s="46"/>
      <c r="ADK96" s="46"/>
      <c r="ADL96" s="46"/>
      <c r="ADM96" s="46"/>
      <c r="ADN96" s="46"/>
      <c r="ADO96" s="46"/>
      <c r="ADP96" s="46"/>
      <c r="ADQ96" s="46"/>
      <c r="ADR96" s="46"/>
      <c r="ADS96" s="46"/>
      <c r="ADT96" s="46"/>
      <c r="ADU96" s="46"/>
      <c r="ADV96" s="46"/>
      <c r="ADW96" s="46"/>
      <c r="ADX96" s="46"/>
      <c r="ADY96" s="46"/>
      <c r="ADZ96" s="46"/>
      <c r="AEA96" s="46"/>
      <c r="AEB96" s="46"/>
      <c r="AEC96" s="46"/>
      <c r="AED96" s="46"/>
      <c r="AEE96" s="46"/>
      <c r="AEF96" s="46"/>
      <c r="AEG96" s="46"/>
      <c r="AEH96" s="46"/>
      <c r="AEI96" s="46"/>
      <c r="AEJ96" s="46"/>
      <c r="AEK96" s="46"/>
      <c r="AEL96" s="46"/>
      <c r="AEM96" s="46"/>
      <c r="AEN96" s="46"/>
      <c r="AEO96" s="46"/>
      <c r="AEP96" s="46"/>
      <c r="AEQ96" s="46"/>
      <c r="AER96" s="46"/>
      <c r="AES96" s="46"/>
      <c r="AET96" s="46"/>
      <c r="AEU96" s="46"/>
      <c r="AEV96" s="46"/>
      <c r="AEW96" s="46"/>
      <c r="AEX96" s="46"/>
      <c r="AEY96" s="46"/>
      <c r="AEZ96" s="46"/>
      <c r="AFA96" s="46"/>
      <c r="AFB96" s="46"/>
      <c r="AFC96" s="46"/>
      <c r="AFD96" s="46"/>
      <c r="AFE96" s="46"/>
      <c r="AFF96" s="46"/>
      <c r="AFG96" s="46"/>
      <c r="AFH96" s="46"/>
      <c r="AFI96" s="46"/>
      <c r="AFJ96" s="46"/>
      <c r="AFK96" s="46"/>
      <c r="AFL96" s="46"/>
      <c r="AFM96" s="46"/>
      <c r="AFN96" s="46"/>
      <c r="AFO96" s="46"/>
      <c r="AFP96" s="46"/>
      <c r="AFQ96" s="46"/>
      <c r="AFR96" s="46"/>
      <c r="AFS96" s="46"/>
      <c r="AFT96" s="46"/>
      <c r="AFU96" s="46"/>
      <c r="AFV96" s="46"/>
      <c r="AFW96" s="46"/>
      <c r="AFX96" s="46"/>
      <c r="AFY96" s="46"/>
      <c r="AFZ96" s="46"/>
      <c r="AGA96" s="46"/>
      <c r="AGB96" s="46"/>
      <c r="AGC96" s="46"/>
      <c r="AGD96" s="46"/>
      <c r="AGE96" s="46"/>
      <c r="AGF96" s="46"/>
      <c r="AGG96" s="46"/>
      <c r="AGH96" s="46"/>
      <c r="AGI96" s="46"/>
      <c r="AGJ96" s="46"/>
      <c r="AGK96" s="46"/>
      <c r="AGL96" s="46"/>
      <c r="AGM96" s="46"/>
      <c r="AGN96" s="46"/>
      <c r="AGO96" s="46"/>
      <c r="AGP96" s="46"/>
      <c r="AGQ96" s="46"/>
      <c r="AGR96" s="46"/>
      <c r="AGS96" s="46"/>
      <c r="AGT96" s="46"/>
      <c r="AGU96" s="46"/>
      <c r="AGV96" s="46"/>
      <c r="AGW96" s="46"/>
      <c r="AGX96" s="46"/>
      <c r="AGY96" s="46"/>
      <c r="AGZ96" s="46"/>
      <c r="AHA96" s="46"/>
      <c r="AHB96" s="46"/>
      <c r="AHC96" s="46"/>
      <c r="AHD96" s="46"/>
      <c r="AHE96" s="46"/>
      <c r="AHF96" s="46"/>
      <c r="AHG96" s="46"/>
      <c r="AHH96" s="46"/>
      <c r="AHI96" s="46"/>
      <c r="AHJ96" s="46"/>
      <c r="AHK96" s="46"/>
      <c r="AHL96" s="46"/>
      <c r="AHM96" s="46"/>
      <c r="AHN96" s="46"/>
      <c r="AHO96" s="46"/>
      <c r="AHP96" s="46"/>
      <c r="AHQ96" s="46"/>
      <c r="AHR96" s="46"/>
      <c r="AHS96" s="46"/>
      <c r="AHT96" s="46"/>
      <c r="AHU96" s="46"/>
      <c r="AHV96" s="46"/>
      <c r="AHW96" s="46"/>
      <c r="AHX96" s="46"/>
      <c r="AHY96" s="46"/>
      <c r="AHZ96" s="46"/>
      <c r="AIA96" s="46"/>
      <c r="AIB96" s="46"/>
      <c r="AIC96" s="46"/>
      <c r="AID96" s="46"/>
      <c r="AIE96" s="46"/>
      <c r="AIF96" s="46"/>
      <c r="AIG96" s="46"/>
      <c r="AIH96" s="46"/>
      <c r="AII96" s="46"/>
      <c r="AIJ96" s="46"/>
      <c r="AIK96" s="46"/>
      <c r="AIL96" s="46"/>
      <c r="AIM96" s="46"/>
      <c r="AIN96" s="46"/>
      <c r="AIO96" s="46"/>
      <c r="AIP96" s="46"/>
      <c r="AIQ96" s="46"/>
      <c r="AIR96" s="46"/>
      <c r="AIS96" s="46"/>
      <c r="AIT96" s="46"/>
      <c r="AIU96" s="46"/>
      <c r="AIV96" s="46"/>
      <c r="AIW96" s="46"/>
      <c r="AIX96" s="46"/>
      <c r="AIY96" s="46"/>
      <c r="AIZ96" s="46"/>
      <c r="AJA96" s="46"/>
      <c r="AJB96" s="46"/>
      <c r="AJC96" s="46"/>
      <c r="AJD96" s="46"/>
      <c r="AJE96" s="46"/>
      <c r="AJF96" s="46"/>
      <c r="AJG96" s="46"/>
      <c r="AJH96" s="46"/>
      <c r="AJI96" s="46"/>
      <c r="AJJ96" s="46"/>
      <c r="AJK96" s="46"/>
      <c r="AJL96" s="46"/>
      <c r="AJM96" s="46"/>
      <c r="AJN96" s="46"/>
      <c r="AJO96" s="46"/>
      <c r="AJP96" s="46"/>
      <c r="AJQ96" s="46"/>
      <c r="AJR96" s="46"/>
      <c r="AJS96" s="46"/>
      <c r="AJT96" s="46"/>
      <c r="AJU96" s="46"/>
      <c r="AJV96" s="46"/>
      <c r="AJW96" s="46"/>
      <c r="AJX96" s="46"/>
      <c r="AJY96" s="46"/>
      <c r="AJZ96" s="46"/>
      <c r="AKA96" s="46"/>
      <c r="AKB96" s="46"/>
      <c r="AKC96" s="46"/>
      <c r="AKD96" s="46"/>
      <c r="AKE96" s="46"/>
      <c r="AKF96" s="46"/>
      <c r="AKG96" s="46"/>
      <c r="AKH96" s="46"/>
      <c r="AKI96" s="46"/>
      <c r="AKJ96" s="46"/>
      <c r="AKK96" s="46"/>
      <c r="AKL96" s="46"/>
      <c r="AKM96" s="46"/>
      <c r="AKN96" s="46"/>
      <c r="AKO96" s="46"/>
      <c r="AKP96" s="46"/>
      <c r="AKQ96" s="46"/>
      <c r="AKR96" s="46"/>
      <c r="AKS96" s="46"/>
      <c r="AKT96" s="46"/>
      <c r="AKU96" s="46"/>
      <c r="AKV96" s="46"/>
      <c r="AKW96" s="46"/>
      <c r="AKX96" s="46"/>
      <c r="AKY96" s="46"/>
      <c r="AKZ96" s="46"/>
      <c r="ALA96" s="46"/>
      <c r="ALB96" s="46"/>
      <c r="ALC96" s="46"/>
      <c r="ALD96" s="46"/>
      <c r="ALE96" s="46"/>
      <c r="ALF96" s="46"/>
      <c r="ALG96" s="46"/>
      <c r="ALH96" s="46"/>
      <c r="ALI96" s="46"/>
      <c r="ALJ96" s="46"/>
      <c r="ALK96" s="46"/>
      <c r="ALL96" s="46"/>
      <c r="ALM96" s="46"/>
      <c r="ALN96" s="46"/>
      <c r="ALO96" s="46"/>
      <c r="ALP96" s="46"/>
      <c r="ALQ96" s="46"/>
      <c r="ALR96" s="46"/>
      <c r="ALS96" s="46"/>
      <c r="ALT96" s="46"/>
      <c r="ALU96" s="46"/>
      <c r="ALV96" s="46"/>
      <c r="ALW96" s="46"/>
      <c r="ALX96" s="46"/>
      <c r="ALY96" s="46"/>
      <c r="ALZ96" s="46"/>
      <c r="AMA96" s="46"/>
      <c r="AMB96" s="46"/>
      <c r="AMC96" s="46"/>
      <c r="AMD96" s="46"/>
      <c r="AME96" s="46"/>
      <c r="AMF96" s="46"/>
      <c r="AMG96" s="46"/>
      <c r="AMH96" s="46"/>
      <c r="AMI96" s="46"/>
      <c r="AMJ96" s="46"/>
    </row>
    <row r="97" spans="1:1024">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c r="KO97" s="22"/>
      <c r="KP97" s="22"/>
      <c r="KQ97" s="22"/>
      <c r="KR97" s="22"/>
      <c r="KS97" s="22"/>
      <c r="KT97" s="22"/>
      <c r="KU97" s="22"/>
      <c r="KV97" s="22"/>
      <c r="KW97" s="22"/>
      <c r="KX97" s="22"/>
      <c r="KY97" s="22"/>
      <c r="KZ97" s="22"/>
      <c r="LA97" s="22"/>
      <c r="LB97" s="22"/>
      <c r="LC97" s="22"/>
      <c r="LD97" s="22"/>
      <c r="LE97" s="22"/>
      <c r="LF97" s="22"/>
      <c r="LG97" s="22"/>
      <c r="LH97" s="22"/>
      <c r="LI97" s="22"/>
      <c r="LJ97" s="22"/>
      <c r="LK97" s="22"/>
      <c r="LL97" s="22"/>
      <c r="LM97" s="22"/>
      <c r="LN97" s="22"/>
      <c r="LO97" s="22"/>
      <c r="LP97" s="22"/>
      <c r="LQ97" s="22"/>
      <c r="LR97" s="22"/>
      <c r="LS97" s="22"/>
      <c r="LT97" s="22"/>
      <c r="LU97" s="22"/>
      <c r="LV97" s="22"/>
      <c r="LW97" s="22"/>
      <c r="LX97" s="22"/>
      <c r="LY97" s="22"/>
      <c r="LZ97" s="22"/>
      <c r="MA97" s="22"/>
      <c r="MB97" s="22"/>
      <c r="MC97" s="22"/>
      <c r="MD97" s="22"/>
      <c r="ME97" s="22"/>
      <c r="MF97" s="22"/>
      <c r="MG97" s="22"/>
      <c r="MH97" s="22"/>
      <c r="MI97" s="22"/>
      <c r="MJ97" s="22"/>
      <c r="MK97" s="22"/>
      <c r="ML97" s="22"/>
      <c r="MM97" s="22"/>
      <c r="MN97" s="22"/>
      <c r="MO97" s="22"/>
      <c r="MP97" s="22"/>
      <c r="MQ97" s="22"/>
      <c r="MR97" s="22"/>
      <c r="MS97" s="22"/>
      <c r="MT97" s="22"/>
      <c r="MU97" s="22"/>
      <c r="MV97" s="22"/>
      <c r="MW97" s="22"/>
      <c r="MX97" s="22"/>
      <c r="MY97" s="22"/>
      <c r="MZ97" s="22"/>
      <c r="NA97" s="22"/>
      <c r="NB97" s="22"/>
      <c r="NC97" s="22"/>
      <c r="ND97" s="22"/>
      <c r="NE97" s="22"/>
      <c r="NF97" s="22"/>
      <c r="NG97" s="22"/>
      <c r="NH97" s="22"/>
      <c r="NI97" s="22"/>
      <c r="NJ97" s="22"/>
      <c r="NK97" s="22"/>
      <c r="NL97" s="22"/>
      <c r="NM97" s="22"/>
      <c r="NN97" s="22"/>
      <c r="NO97" s="22"/>
      <c r="NP97" s="22"/>
      <c r="NQ97" s="22"/>
      <c r="NR97" s="22"/>
      <c r="NS97" s="22"/>
      <c r="NT97" s="22"/>
      <c r="NU97" s="22"/>
      <c r="NV97" s="22"/>
      <c r="NW97" s="22"/>
      <c r="NX97" s="22"/>
      <c r="NY97" s="22"/>
      <c r="NZ97" s="22"/>
      <c r="OA97" s="22"/>
      <c r="OB97" s="22"/>
      <c r="OC97" s="22"/>
      <c r="OD97" s="22"/>
      <c r="OE97" s="22"/>
      <c r="OF97" s="22"/>
      <c r="OG97" s="22"/>
      <c r="OH97" s="22"/>
      <c r="OI97" s="22"/>
      <c r="OJ97" s="22"/>
      <c r="OK97" s="22"/>
      <c r="OL97" s="22"/>
      <c r="OM97" s="22"/>
      <c r="ON97" s="22"/>
      <c r="OO97" s="22"/>
      <c r="OP97" s="22"/>
      <c r="OQ97" s="22"/>
      <c r="OR97" s="22"/>
      <c r="OS97" s="22"/>
      <c r="OT97" s="22"/>
      <c r="OU97" s="22"/>
      <c r="OV97" s="22"/>
      <c r="OW97" s="22"/>
      <c r="OX97" s="22"/>
      <c r="OY97" s="22"/>
      <c r="OZ97" s="22"/>
      <c r="PA97" s="22"/>
      <c r="PB97" s="22"/>
      <c r="PC97" s="22"/>
      <c r="PD97" s="22"/>
      <c r="PE97" s="22"/>
      <c r="PF97" s="22"/>
      <c r="PG97" s="22"/>
      <c r="PH97" s="22"/>
      <c r="PI97" s="22"/>
      <c r="PJ97" s="22"/>
      <c r="PK97" s="22"/>
      <c r="PL97" s="22"/>
      <c r="PM97" s="22"/>
      <c r="PN97" s="22"/>
      <c r="PO97" s="22"/>
      <c r="PP97" s="22"/>
      <c r="PQ97" s="22"/>
      <c r="PR97" s="22"/>
      <c r="PS97" s="22"/>
      <c r="PT97" s="22"/>
      <c r="PU97" s="22"/>
      <c r="PV97" s="22"/>
      <c r="PW97" s="22"/>
      <c r="PX97" s="22"/>
      <c r="PY97" s="22"/>
      <c r="PZ97" s="22"/>
      <c r="QA97" s="22"/>
      <c r="QB97" s="22"/>
      <c r="QC97" s="22"/>
      <c r="QD97" s="22"/>
      <c r="QE97" s="22"/>
      <c r="QF97" s="22"/>
      <c r="QG97" s="22"/>
      <c r="QH97" s="22"/>
      <c r="QI97" s="22"/>
      <c r="QJ97" s="22"/>
      <c r="QK97" s="22"/>
      <c r="QL97" s="22"/>
      <c r="QM97" s="22"/>
      <c r="QN97" s="22"/>
      <c r="QO97" s="22"/>
      <c r="QP97" s="22"/>
      <c r="QQ97" s="22"/>
      <c r="QR97" s="22"/>
      <c r="QS97" s="22"/>
      <c r="QT97" s="22"/>
      <c r="QU97" s="22"/>
      <c r="QV97" s="22"/>
      <c r="QW97" s="22"/>
      <c r="QX97" s="22"/>
      <c r="QY97" s="22"/>
      <c r="QZ97" s="22"/>
      <c r="RA97" s="22"/>
      <c r="RB97" s="22"/>
      <c r="RC97" s="22"/>
      <c r="RD97" s="22"/>
      <c r="RE97" s="22"/>
      <c r="RF97" s="22"/>
      <c r="RG97" s="22"/>
      <c r="RH97" s="22"/>
      <c r="RI97" s="22"/>
      <c r="RJ97" s="22"/>
      <c r="RK97" s="22"/>
      <c r="RL97" s="22"/>
      <c r="RM97" s="22"/>
      <c r="RN97" s="22"/>
      <c r="RO97" s="22"/>
      <c r="RP97" s="22"/>
      <c r="RQ97" s="22"/>
      <c r="RR97" s="22"/>
      <c r="RS97" s="22"/>
      <c r="RT97" s="22"/>
      <c r="RU97" s="22"/>
      <c r="RV97" s="22"/>
      <c r="RW97" s="22"/>
      <c r="RX97" s="22"/>
      <c r="RY97" s="22"/>
      <c r="RZ97" s="22"/>
      <c r="SA97" s="22"/>
      <c r="SB97" s="22"/>
      <c r="SC97" s="22"/>
      <c r="SD97" s="22"/>
      <c r="SE97" s="22"/>
      <c r="SF97" s="22"/>
      <c r="SG97" s="22"/>
      <c r="SH97" s="22"/>
      <c r="SI97" s="22"/>
      <c r="SJ97" s="22"/>
      <c r="SK97" s="22"/>
      <c r="SL97" s="22"/>
      <c r="SM97" s="22"/>
      <c r="SN97" s="22"/>
      <c r="SO97" s="22"/>
      <c r="SP97" s="22"/>
      <c r="SQ97" s="22"/>
      <c r="SR97" s="22"/>
      <c r="SS97" s="22"/>
      <c r="ST97" s="22"/>
      <c r="SU97" s="22"/>
      <c r="SV97" s="22"/>
      <c r="SW97" s="22"/>
      <c r="SX97" s="22"/>
      <c r="SY97" s="22"/>
      <c r="SZ97" s="22"/>
      <c r="TA97" s="22"/>
      <c r="TB97" s="22"/>
      <c r="TC97" s="22"/>
      <c r="TD97" s="22"/>
      <c r="TE97" s="22"/>
      <c r="TF97" s="22"/>
      <c r="TG97" s="22"/>
      <c r="TH97" s="22"/>
      <c r="TI97" s="22"/>
      <c r="TJ97" s="22"/>
      <c r="TK97" s="22"/>
      <c r="TL97" s="22"/>
      <c r="TM97" s="22"/>
      <c r="TN97" s="22"/>
      <c r="TO97" s="22"/>
      <c r="TP97" s="22"/>
      <c r="TQ97" s="22"/>
      <c r="TR97" s="22"/>
      <c r="TS97" s="22"/>
      <c r="TT97" s="22"/>
      <c r="TU97" s="22"/>
      <c r="TV97" s="22"/>
      <c r="TW97" s="22"/>
      <c r="TX97" s="22"/>
      <c r="TY97" s="22"/>
      <c r="TZ97" s="22"/>
      <c r="UA97" s="22"/>
      <c r="UB97" s="22"/>
      <c r="UC97" s="22"/>
      <c r="UD97" s="22"/>
      <c r="UE97" s="22"/>
      <c r="UF97" s="22"/>
      <c r="UG97" s="22"/>
      <c r="UH97" s="22"/>
      <c r="UI97" s="22"/>
      <c r="UJ97" s="22"/>
      <c r="UK97" s="22"/>
      <c r="UL97" s="22"/>
      <c r="UM97" s="22"/>
      <c r="UN97" s="22"/>
      <c r="UO97" s="22"/>
      <c r="UP97" s="22"/>
      <c r="UQ97" s="22"/>
      <c r="UR97" s="22"/>
      <c r="US97" s="22"/>
      <c r="UT97" s="22"/>
      <c r="UU97" s="22"/>
      <c r="UV97" s="22"/>
      <c r="UW97" s="22"/>
      <c r="UX97" s="22"/>
      <c r="UY97" s="22"/>
      <c r="UZ97" s="22"/>
      <c r="VA97" s="22"/>
      <c r="VB97" s="22"/>
      <c r="VC97" s="22"/>
      <c r="VD97" s="22"/>
      <c r="VE97" s="22"/>
      <c r="VF97" s="22"/>
      <c r="VG97" s="22"/>
      <c r="VH97" s="22"/>
      <c r="VI97" s="22"/>
      <c r="VJ97" s="22"/>
      <c r="VK97" s="22"/>
      <c r="VL97" s="22"/>
      <c r="VM97" s="22"/>
      <c r="VN97" s="22"/>
      <c r="VO97" s="22"/>
      <c r="VP97" s="22"/>
      <c r="VQ97" s="22"/>
      <c r="VR97" s="22"/>
      <c r="VS97" s="22"/>
      <c r="VT97" s="22"/>
      <c r="VU97" s="22"/>
      <c r="VV97" s="22"/>
      <c r="VW97" s="22"/>
      <c r="VX97" s="22"/>
      <c r="VY97" s="22"/>
      <c r="VZ97" s="22"/>
      <c r="WA97" s="22"/>
      <c r="WB97" s="22"/>
      <c r="WC97" s="22"/>
      <c r="WD97" s="22"/>
      <c r="WE97" s="22"/>
      <c r="WF97" s="22"/>
      <c r="WG97" s="22"/>
      <c r="WH97" s="22"/>
      <c r="WI97" s="22"/>
      <c r="WJ97" s="22"/>
      <c r="WK97" s="22"/>
      <c r="WL97" s="22"/>
      <c r="WM97" s="22"/>
      <c r="WN97" s="22"/>
      <c r="WO97" s="22"/>
      <c r="WP97" s="22"/>
      <c r="WQ97" s="22"/>
      <c r="WR97" s="22"/>
      <c r="WS97" s="22"/>
      <c r="WT97" s="22"/>
      <c r="WU97" s="22"/>
      <c r="WV97" s="22"/>
      <c r="WW97" s="22"/>
      <c r="WX97" s="22"/>
      <c r="WY97" s="22"/>
      <c r="WZ97" s="22"/>
      <c r="XA97" s="22"/>
      <c r="XB97" s="22"/>
      <c r="XC97" s="22"/>
      <c r="XD97" s="22"/>
      <c r="XE97" s="22"/>
      <c r="XF97" s="22"/>
      <c r="XG97" s="22"/>
      <c r="XH97" s="22"/>
      <c r="XI97" s="22"/>
      <c r="XJ97" s="22"/>
      <c r="XK97" s="22"/>
      <c r="XL97" s="22"/>
      <c r="XM97" s="22"/>
      <c r="XN97" s="22"/>
      <c r="XO97" s="22"/>
      <c r="XP97" s="22"/>
      <c r="XQ97" s="22"/>
      <c r="XR97" s="22"/>
      <c r="XS97" s="22"/>
      <c r="XT97" s="22"/>
      <c r="XU97" s="22"/>
      <c r="XV97" s="22"/>
      <c r="XW97" s="22"/>
      <c r="XX97" s="22"/>
      <c r="XY97" s="22"/>
      <c r="XZ97" s="22"/>
      <c r="YA97" s="22"/>
      <c r="YB97" s="22"/>
      <c r="YC97" s="22"/>
      <c r="YD97" s="22"/>
      <c r="YE97" s="22"/>
      <c r="YF97" s="22"/>
      <c r="YG97" s="22"/>
      <c r="YH97" s="22"/>
      <c r="YI97" s="22"/>
      <c r="YJ97" s="22"/>
      <c r="YK97" s="22"/>
      <c r="YL97" s="22"/>
      <c r="YM97" s="22"/>
      <c r="YN97" s="22"/>
      <c r="YO97" s="22"/>
      <c r="YP97" s="22"/>
      <c r="YQ97" s="22"/>
      <c r="YR97" s="22"/>
      <c r="YS97" s="22"/>
      <c r="YT97" s="22"/>
      <c r="YU97" s="22"/>
      <c r="YV97" s="22"/>
      <c r="YW97" s="22"/>
      <c r="YX97" s="22"/>
      <c r="YY97" s="22"/>
      <c r="YZ97" s="22"/>
      <c r="ZA97" s="22"/>
      <c r="ZB97" s="22"/>
      <c r="ZC97" s="22"/>
      <c r="ZD97" s="22"/>
      <c r="ZE97" s="22"/>
      <c r="ZF97" s="22"/>
      <c r="ZG97" s="22"/>
      <c r="ZH97" s="22"/>
      <c r="ZI97" s="22"/>
      <c r="ZJ97" s="22"/>
      <c r="ZK97" s="22"/>
      <c r="ZL97" s="22"/>
      <c r="ZM97" s="22"/>
      <c r="ZN97" s="22"/>
      <c r="ZO97" s="22"/>
      <c r="ZP97" s="22"/>
      <c r="ZQ97" s="22"/>
      <c r="ZR97" s="22"/>
      <c r="ZS97" s="22"/>
      <c r="ZT97" s="22"/>
      <c r="ZU97" s="22"/>
      <c r="ZV97" s="22"/>
      <c r="ZW97" s="22"/>
      <c r="ZX97" s="22"/>
      <c r="ZY97" s="22"/>
      <c r="ZZ97" s="22"/>
      <c r="AAA97" s="22"/>
      <c r="AAB97" s="22"/>
      <c r="AAC97" s="22"/>
      <c r="AAD97" s="22"/>
      <c r="AAE97" s="22"/>
      <c r="AAF97" s="22"/>
      <c r="AAG97" s="22"/>
      <c r="AAH97" s="22"/>
      <c r="AAI97" s="22"/>
      <c r="AAJ97" s="22"/>
      <c r="AAK97" s="22"/>
      <c r="AAL97" s="22"/>
      <c r="AAM97" s="22"/>
      <c r="AAN97" s="22"/>
      <c r="AAO97" s="22"/>
      <c r="AAP97" s="22"/>
      <c r="AAQ97" s="22"/>
      <c r="AAR97" s="22"/>
      <c r="AAS97" s="22"/>
      <c r="AAT97" s="22"/>
      <c r="AAU97" s="22"/>
      <c r="AAV97" s="22"/>
      <c r="AAW97" s="22"/>
      <c r="AAX97" s="22"/>
      <c r="AAY97" s="22"/>
      <c r="AAZ97" s="22"/>
      <c r="ABA97" s="22"/>
      <c r="ABB97" s="22"/>
      <c r="ABC97" s="22"/>
      <c r="ABD97" s="22"/>
      <c r="ABE97" s="22"/>
      <c r="ABF97" s="22"/>
      <c r="ABG97" s="22"/>
      <c r="ABH97" s="22"/>
      <c r="ABI97" s="22"/>
      <c r="ABJ97" s="22"/>
      <c r="ABK97" s="22"/>
      <c r="ABL97" s="22"/>
      <c r="ABM97" s="22"/>
      <c r="ABN97" s="22"/>
      <c r="ABO97" s="22"/>
      <c r="ABP97" s="22"/>
      <c r="ABQ97" s="22"/>
      <c r="ABR97" s="22"/>
      <c r="ABS97" s="22"/>
      <c r="ABT97" s="22"/>
      <c r="ABU97" s="22"/>
      <c r="ABV97" s="22"/>
      <c r="ABW97" s="22"/>
      <c r="ABX97" s="22"/>
      <c r="ABY97" s="22"/>
      <c r="ABZ97" s="22"/>
      <c r="ACA97" s="22"/>
      <c r="ACB97" s="22"/>
      <c r="ACC97" s="22"/>
      <c r="ACD97" s="22"/>
      <c r="ACE97" s="22"/>
      <c r="ACF97" s="22"/>
      <c r="ACG97" s="22"/>
      <c r="ACH97" s="22"/>
      <c r="ACI97" s="22"/>
      <c r="ACJ97" s="22"/>
      <c r="ACK97" s="22"/>
      <c r="ACL97" s="22"/>
      <c r="ACM97" s="22"/>
      <c r="ACN97" s="22"/>
      <c r="ACO97" s="22"/>
      <c r="ACP97" s="22"/>
      <c r="ACQ97" s="22"/>
      <c r="ACR97" s="22"/>
      <c r="ACS97" s="22"/>
      <c r="ACT97" s="22"/>
      <c r="ACU97" s="22"/>
      <c r="ACV97" s="22"/>
      <c r="ACW97" s="22"/>
      <c r="ACX97" s="22"/>
      <c r="ACY97" s="22"/>
      <c r="ACZ97" s="22"/>
      <c r="ADA97" s="22"/>
      <c r="ADB97" s="22"/>
      <c r="ADC97" s="22"/>
      <c r="ADD97" s="22"/>
      <c r="ADE97" s="22"/>
      <c r="ADF97" s="22"/>
      <c r="ADG97" s="22"/>
      <c r="ADH97" s="22"/>
      <c r="ADI97" s="22"/>
      <c r="ADJ97" s="22"/>
      <c r="ADK97" s="22"/>
      <c r="ADL97" s="22"/>
      <c r="ADM97" s="22"/>
      <c r="ADN97" s="22"/>
      <c r="ADO97" s="22"/>
      <c r="ADP97" s="22"/>
      <c r="ADQ97" s="22"/>
      <c r="ADR97" s="22"/>
      <c r="ADS97" s="22"/>
      <c r="ADT97" s="22"/>
      <c r="ADU97" s="22"/>
      <c r="ADV97" s="22"/>
      <c r="ADW97" s="22"/>
      <c r="ADX97" s="22"/>
      <c r="ADY97" s="22"/>
      <c r="ADZ97" s="22"/>
      <c r="AEA97" s="22"/>
      <c r="AEB97" s="22"/>
      <c r="AEC97" s="22"/>
      <c r="AED97" s="22"/>
      <c r="AEE97" s="22"/>
      <c r="AEF97" s="22"/>
      <c r="AEG97" s="22"/>
      <c r="AEH97" s="22"/>
      <c r="AEI97" s="22"/>
      <c r="AEJ97" s="22"/>
      <c r="AEK97" s="22"/>
      <c r="AEL97" s="22"/>
      <c r="AEM97" s="22"/>
      <c r="AEN97" s="22"/>
      <c r="AEO97" s="22"/>
      <c r="AEP97" s="22"/>
      <c r="AEQ97" s="22"/>
      <c r="AER97" s="22"/>
      <c r="AES97" s="22"/>
      <c r="AET97" s="22"/>
      <c r="AEU97" s="22"/>
      <c r="AEV97" s="22"/>
      <c r="AEW97" s="22"/>
      <c r="AEX97" s="22"/>
      <c r="AEY97" s="22"/>
      <c r="AEZ97" s="22"/>
      <c r="AFA97" s="22"/>
      <c r="AFB97" s="22"/>
      <c r="AFC97" s="22"/>
      <c r="AFD97" s="22"/>
      <c r="AFE97" s="22"/>
      <c r="AFF97" s="22"/>
      <c r="AFG97" s="22"/>
      <c r="AFH97" s="22"/>
      <c r="AFI97" s="22"/>
      <c r="AFJ97" s="22"/>
      <c r="AFK97" s="22"/>
      <c r="AFL97" s="22"/>
      <c r="AFM97" s="22"/>
      <c r="AFN97" s="22"/>
      <c r="AFO97" s="22"/>
      <c r="AFP97" s="22"/>
      <c r="AFQ97" s="22"/>
      <c r="AFR97" s="22"/>
      <c r="AFS97" s="22"/>
      <c r="AFT97" s="22"/>
      <c r="AFU97" s="22"/>
      <c r="AFV97" s="22"/>
      <c r="AFW97" s="22"/>
      <c r="AFX97" s="22"/>
      <c r="AFY97" s="22"/>
      <c r="AFZ97" s="22"/>
      <c r="AGA97" s="22"/>
      <c r="AGB97" s="22"/>
      <c r="AGC97" s="22"/>
      <c r="AGD97" s="22"/>
      <c r="AGE97" s="22"/>
      <c r="AGF97" s="22"/>
      <c r="AGG97" s="22"/>
      <c r="AGH97" s="22"/>
      <c r="AGI97" s="22"/>
      <c r="AGJ97" s="22"/>
      <c r="AGK97" s="22"/>
      <c r="AGL97" s="22"/>
      <c r="AGM97" s="22"/>
      <c r="AGN97" s="22"/>
      <c r="AGO97" s="22"/>
      <c r="AGP97" s="22"/>
      <c r="AGQ97" s="22"/>
      <c r="AGR97" s="22"/>
      <c r="AGS97" s="22"/>
      <c r="AGT97" s="22"/>
      <c r="AGU97" s="22"/>
      <c r="AGV97" s="22"/>
      <c r="AGW97" s="22"/>
      <c r="AGX97" s="22"/>
      <c r="AGY97" s="22"/>
      <c r="AGZ97" s="22"/>
      <c r="AHA97" s="22"/>
      <c r="AHB97" s="22"/>
      <c r="AHC97" s="22"/>
      <c r="AHD97" s="22"/>
      <c r="AHE97" s="22"/>
      <c r="AHF97" s="22"/>
      <c r="AHG97" s="22"/>
      <c r="AHH97" s="22"/>
      <c r="AHI97" s="22"/>
      <c r="AHJ97" s="22"/>
      <c r="AHK97" s="22"/>
      <c r="AHL97" s="22"/>
      <c r="AHM97" s="22"/>
      <c r="AHN97" s="22"/>
      <c r="AHO97" s="22"/>
      <c r="AHP97" s="22"/>
      <c r="AHQ97" s="22"/>
      <c r="AHR97" s="22"/>
      <c r="AHS97" s="22"/>
      <c r="AHT97" s="22"/>
      <c r="AHU97" s="22"/>
      <c r="AHV97" s="22"/>
      <c r="AHW97" s="22"/>
      <c r="AHX97" s="22"/>
      <c r="AHY97" s="22"/>
      <c r="AHZ97" s="22"/>
      <c r="AIA97" s="22"/>
      <c r="AIB97" s="22"/>
      <c r="AIC97" s="22"/>
      <c r="AID97" s="22"/>
      <c r="AIE97" s="22"/>
      <c r="AIF97" s="22"/>
      <c r="AIG97" s="22"/>
      <c r="AIH97" s="22"/>
      <c r="AII97" s="22"/>
      <c r="AIJ97" s="22"/>
      <c r="AIK97" s="22"/>
      <c r="AIL97" s="22"/>
      <c r="AIM97" s="22"/>
      <c r="AIN97" s="22"/>
      <c r="AIO97" s="22"/>
      <c r="AIP97" s="22"/>
      <c r="AIQ97" s="22"/>
      <c r="AIR97" s="22"/>
      <c r="AIS97" s="22"/>
      <c r="AIT97" s="22"/>
      <c r="AIU97" s="22"/>
      <c r="AIV97" s="22"/>
      <c r="AIW97" s="22"/>
      <c r="AIX97" s="22"/>
      <c r="AIY97" s="22"/>
      <c r="AIZ97" s="22"/>
      <c r="AJA97" s="22"/>
      <c r="AJB97" s="22"/>
      <c r="AJC97" s="22"/>
      <c r="AJD97" s="22"/>
      <c r="AJE97" s="22"/>
      <c r="AJF97" s="22"/>
      <c r="AJG97" s="22"/>
      <c r="AJH97" s="22"/>
      <c r="AJI97" s="22"/>
      <c r="AJJ97" s="22"/>
      <c r="AJK97" s="22"/>
      <c r="AJL97" s="22"/>
      <c r="AJM97" s="22"/>
      <c r="AJN97" s="22"/>
      <c r="AJO97" s="22"/>
      <c r="AJP97" s="22"/>
      <c r="AJQ97" s="22"/>
      <c r="AJR97" s="22"/>
      <c r="AJS97" s="22"/>
      <c r="AJT97" s="22"/>
      <c r="AJU97" s="22"/>
      <c r="AJV97" s="22"/>
      <c r="AJW97" s="22"/>
      <c r="AJX97" s="22"/>
      <c r="AJY97" s="22"/>
      <c r="AJZ97" s="22"/>
      <c r="AKA97" s="22"/>
      <c r="AKB97" s="22"/>
      <c r="AKC97" s="22"/>
      <c r="AKD97" s="22"/>
      <c r="AKE97" s="22"/>
      <c r="AKF97" s="22"/>
      <c r="AKG97" s="22"/>
      <c r="AKH97" s="22"/>
      <c r="AKI97" s="22"/>
      <c r="AKJ97" s="22"/>
      <c r="AKK97" s="22"/>
      <c r="AKL97" s="22"/>
      <c r="AKM97" s="22"/>
      <c r="AKN97" s="22"/>
      <c r="AKO97" s="22"/>
      <c r="AKP97" s="22"/>
      <c r="AKQ97" s="22"/>
      <c r="AKR97" s="22"/>
      <c r="AKS97" s="22"/>
      <c r="AKT97" s="22"/>
      <c r="AKU97" s="22"/>
      <c r="AKV97" s="22"/>
      <c r="AKW97" s="22"/>
      <c r="AKX97" s="22"/>
      <c r="AKY97" s="22"/>
      <c r="AKZ97" s="22"/>
      <c r="ALA97" s="22"/>
      <c r="ALB97" s="22"/>
      <c r="ALC97" s="22"/>
      <c r="ALD97" s="22"/>
      <c r="ALE97" s="22"/>
      <c r="ALF97" s="22"/>
      <c r="ALG97" s="22"/>
      <c r="ALH97" s="22"/>
      <c r="ALI97" s="22"/>
      <c r="ALJ97" s="22"/>
      <c r="ALK97" s="22"/>
      <c r="ALL97" s="22"/>
      <c r="ALM97" s="22"/>
      <c r="ALN97" s="22"/>
      <c r="ALO97" s="22"/>
      <c r="ALP97" s="22"/>
      <c r="ALQ97" s="22"/>
      <c r="ALR97" s="22"/>
      <c r="ALS97" s="22"/>
      <c r="ALT97" s="22"/>
      <c r="ALU97" s="22"/>
      <c r="ALV97" s="22"/>
      <c r="ALW97" s="22"/>
      <c r="ALX97" s="22"/>
      <c r="ALY97" s="22"/>
      <c r="ALZ97" s="22"/>
      <c r="AMA97" s="22"/>
      <c r="AMB97" s="22"/>
      <c r="AMC97" s="22"/>
      <c r="AMD97" s="22"/>
      <c r="AME97" s="22"/>
      <c r="AMF97" s="22"/>
      <c r="AMG97" s="22"/>
      <c r="AMH97" s="22"/>
      <c r="AMI97" s="22"/>
      <c r="AMJ97" s="22"/>
    </row>
    <row r="98" spans="1:1024" ht="15.75" customHeight="1">
      <c r="A98" s="7" t="s">
        <v>89</v>
      </c>
      <c r="B98" s="7"/>
      <c r="C98" s="7"/>
      <c r="D98" s="7"/>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row>
    <row r="100" spans="1:1024" ht="15">
      <c r="A100" s="80" t="s">
        <v>90</v>
      </c>
      <c r="B100" s="80" t="s">
        <v>91</v>
      </c>
      <c r="C100" s="81"/>
      <c r="D100" s="81"/>
      <c r="E100" s="81"/>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c r="CU100" s="77"/>
      <c r="CV100" s="77"/>
      <c r="CW100" s="77"/>
      <c r="CX100" s="77"/>
      <c r="CY100" s="77"/>
      <c r="CZ100" s="77"/>
      <c r="DA100" s="77"/>
      <c r="DB100" s="77"/>
      <c r="DC100" s="77"/>
      <c r="DD100" s="77"/>
      <c r="DE100" s="77"/>
      <c r="DF100" s="77"/>
      <c r="DG100" s="77"/>
      <c r="DH100" s="77"/>
      <c r="DI100" s="77"/>
      <c r="DJ100" s="77"/>
      <c r="DK100" s="77"/>
      <c r="DL100" s="77"/>
      <c r="DM100" s="77"/>
      <c r="DN100" s="77"/>
      <c r="DO100" s="77"/>
      <c r="DP100" s="77"/>
      <c r="DQ100" s="77"/>
      <c r="DR100" s="77"/>
      <c r="DS100" s="77"/>
      <c r="DT100" s="77"/>
      <c r="DU100" s="77"/>
      <c r="DV100" s="77"/>
      <c r="DW100" s="77"/>
      <c r="DX100" s="77"/>
      <c r="DY100" s="77"/>
      <c r="DZ100" s="77"/>
      <c r="EA100" s="77"/>
      <c r="EB100" s="77"/>
      <c r="EC100" s="77"/>
      <c r="ED100" s="77"/>
      <c r="EE100" s="77"/>
      <c r="EF100" s="77"/>
      <c r="EG100" s="77"/>
      <c r="EH100" s="77"/>
      <c r="EI100" s="77"/>
      <c r="EJ100" s="77"/>
      <c r="EK100" s="77"/>
      <c r="EL100" s="77"/>
      <c r="EM100" s="77"/>
      <c r="EN100" s="77"/>
      <c r="EO100" s="77"/>
      <c r="EP100" s="77"/>
      <c r="EQ100" s="77"/>
      <c r="ER100" s="77"/>
      <c r="ES100" s="77"/>
      <c r="ET100" s="77"/>
      <c r="EU100" s="77"/>
      <c r="EV100" s="77"/>
      <c r="EW100" s="77"/>
      <c r="EX100" s="77"/>
      <c r="EY100" s="77"/>
      <c r="EZ100" s="77"/>
      <c r="FA100" s="77"/>
      <c r="FB100" s="77"/>
      <c r="FC100" s="77"/>
      <c r="FD100" s="77"/>
      <c r="FE100" s="77"/>
      <c r="FF100" s="77"/>
      <c r="FG100" s="77"/>
      <c r="FH100" s="77"/>
      <c r="FI100" s="77"/>
      <c r="FJ100" s="77"/>
      <c r="FK100" s="77"/>
      <c r="FL100" s="77"/>
      <c r="FM100" s="77"/>
      <c r="FN100" s="77"/>
      <c r="FO100" s="77"/>
      <c r="FP100" s="77"/>
      <c r="FQ100" s="77"/>
      <c r="FR100" s="77"/>
      <c r="FS100" s="77"/>
      <c r="FT100" s="77"/>
      <c r="FU100" s="77"/>
      <c r="FV100" s="77"/>
      <c r="FW100" s="77"/>
      <c r="FX100" s="77"/>
      <c r="FY100" s="77"/>
      <c r="FZ100" s="77"/>
      <c r="GA100" s="77"/>
      <c r="GB100" s="77"/>
      <c r="GC100" s="77"/>
      <c r="GD100" s="77"/>
      <c r="GE100" s="77"/>
      <c r="GF100" s="77"/>
      <c r="GG100" s="77"/>
      <c r="GH100" s="77"/>
      <c r="GI100" s="77"/>
      <c r="GJ100" s="77"/>
      <c r="GK100" s="77"/>
      <c r="GL100" s="77"/>
      <c r="GM100" s="77"/>
      <c r="GN100" s="77"/>
      <c r="GO100" s="77"/>
      <c r="GP100" s="77"/>
      <c r="GQ100" s="77"/>
      <c r="GR100" s="77"/>
      <c r="GS100" s="77"/>
      <c r="GT100" s="77"/>
      <c r="GU100" s="77"/>
      <c r="GV100" s="77"/>
      <c r="GW100" s="77"/>
      <c r="GX100" s="77"/>
      <c r="GY100" s="77"/>
      <c r="GZ100" s="77"/>
      <c r="HA100" s="77"/>
      <c r="HB100" s="77"/>
      <c r="HC100" s="77"/>
      <c r="HD100" s="77"/>
      <c r="HE100" s="77"/>
      <c r="HF100" s="77"/>
      <c r="HG100" s="77"/>
      <c r="HH100" s="77"/>
      <c r="HI100" s="77"/>
      <c r="HJ100" s="77"/>
      <c r="HK100" s="77"/>
      <c r="HL100" s="77"/>
      <c r="HM100" s="77"/>
      <c r="HN100" s="77"/>
      <c r="HO100" s="77"/>
      <c r="HP100" s="77"/>
      <c r="HQ100" s="77"/>
      <c r="HR100" s="77"/>
      <c r="HS100" s="77"/>
      <c r="HT100" s="77"/>
      <c r="HU100" s="77"/>
      <c r="HV100" s="77"/>
      <c r="HW100" s="77"/>
      <c r="HX100" s="77"/>
      <c r="HY100" s="77"/>
      <c r="HZ100" s="77"/>
      <c r="IA100" s="77"/>
      <c r="IB100" s="77"/>
      <c r="IC100" s="77"/>
      <c r="ID100" s="77"/>
      <c r="IE100" s="77"/>
      <c r="IF100" s="77"/>
      <c r="IG100" s="77"/>
      <c r="IH100" s="77"/>
      <c r="II100" s="77"/>
      <c r="IJ100" s="77"/>
      <c r="IK100" s="77"/>
      <c r="IL100" s="77"/>
      <c r="IM100" s="77"/>
      <c r="IN100" s="77"/>
      <c r="IO100" s="77"/>
      <c r="IP100" s="77"/>
      <c r="IQ100" s="77"/>
      <c r="IR100" s="77"/>
      <c r="IS100" s="77"/>
      <c r="IT100" s="77"/>
      <c r="IU100" s="77"/>
      <c r="IV100" s="77"/>
      <c r="IW100" s="77"/>
      <c r="IX100" s="77"/>
      <c r="IY100" s="77"/>
      <c r="IZ100" s="77"/>
      <c r="JA100" s="77"/>
      <c r="JB100" s="77"/>
      <c r="JC100" s="77"/>
      <c r="JD100" s="77"/>
      <c r="JE100" s="77"/>
      <c r="JF100" s="77"/>
      <c r="JG100" s="77"/>
      <c r="JH100" s="77"/>
      <c r="JI100" s="77"/>
      <c r="JJ100" s="77"/>
      <c r="JK100" s="77"/>
      <c r="JL100" s="77"/>
      <c r="JM100" s="77"/>
      <c r="JN100" s="77"/>
      <c r="JO100" s="77"/>
      <c r="JP100" s="77"/>
      <c r="JQ100" s="77"/>
      <c r="JR100" s="77"/>
      <c r="JS100" s="77"/>
      <c r="JT100" s="77"/>
      <c r="JU100" s="77"/>
      <c r="JV100" s="77"/>
      <c r="JW100" s="77"/>
      <c r="JX100" s="77"/>
      <c r="JY100" s="77"/>
      <c r="JZ100" s="77"/>
      <c r="KA100" s="77"/>
      <c r="KB100" s="77"/>
      <c r="KC100" s="77"/>
      <c r="KD100" s="77"/>
      <c r="KE100" s="77"/>
      <c r="KF100" s="77"/>
      <c r="KG100" s="77"/>
      <c r="KH100" s="77"/>
      <c r="KI100" s="77"/>
      <c r="KJ100" s="77"/>
      <c r="KK100" s="77"/>
      <c r="KL100" s="77"/>
      <c r="KM100" s="77"/>
      <c r="KN100" s="77"/>
      <c r="KO100" s="77"/>
      <c r="KP100" s="77"/>
      <c r="KQ100" s="77"/>
      <c r="KR100" s="77"/>
      <c r="KS100" s="77"/>
      <c r="KT100" s="77"/>
      <c r="KU100" s="77"/>
      <c r="KV100" s="77"/>
      <c r="KW100" s="77"/>
      <c r="KX100" s="77"/>
      <c r="KY100" s="77"/>
      <c r="KZ100" s="77"/>
      <c r="LA100" s="77"/>
      <c r="LB100" s="77"/>
      <c r="LC100" s="77"/>
      <c r="LD100" s="77"/>
      <c r="LE100" s="77"/>
      <c r="LF100" s="77"/>
      <c r="LG100" s="77"/>
      <c r="LH100" s="77"/>
      <c r="LI100" s="77"/>
      <c r="LJ100" s="77"/>
      <c r="LK100" s="77"/>
      <c r="LL100" s="77"/>
      <c r="LM100" s="77"/>
      <c r="LN100" s="77"/>
      <c r="LO100" s="77"/>
      <c r="LP100" s="77"/>
      <c r="LQ100" s="77"/>
      <c r="LR100" s="77"/>
      <c r="LS100" s="77"/>
      <c r="LT100" s="77"/>
      <c r="LU100" s="77"/>
      <c r="LV100" s="77"/>
      <c r="LW100" s="77"/>
      <c r="LX100" s="77"/>
      <c r="LY100" s="77"/>
      <c r="LZ100" s="77"/>
      <c r="MA100" s="77"/>
      <c r="MB100" s="77"/>
      <c r="MC100" s="77"/>
      <c r="MD100" s="77"/>
      <c r="ME100" s="77"/>
      <c r="MF100" s="77"/>
      <c r="MG100" s="77"/>
      <c r="MH100" s="77"/>
      <c r="MI100" s="77"/>
      <c r="MJ100" s="77"/>
      <c r="MK100" s="77"/>
      <c r="ML100" s="77"/>
      <c r="MM100" s="77"/>
      <c r="MN100" s="77"/>
      <c r="MO100" s="77"/>
      <c r="MP100" s="77"/>
      <c r="MQ100" s="77"/>
      <c r="MR100" s="77"/>
      <c r="MS100" s="77"/>
      <c r="MT100" s="77"/>
      <c r="MU100" s="77"/>
      <c r="MV100" s="77"/>
      <c r="MW100" s="77"/>
      <c r="MX100" s="77"/>
      <c r="MY100" s="77"/>
      <c r="MZ100" s="77"/>
      <c r="NA100" s="77"/>
      <c r="NB100" s="77"/>
      <c r="NC100" s="77"/>
      <c r="ND100" s="77"/>
      <c r="NE100" s="77"/>
      <c r="NF100" s="77"/>
      <c r="NG100" s="77"/>
      <c r="NH100" s="77"/>
      <c r="NI100" s="77"/>
      <c r="NJ100" s="77"/>
      <c r="NK100" s="77"/>
      <c r="NL100" s="77"/>
      <c r="NM100" s="77"/>
      <c r="NN100" s="77"/>
      <c r="NO100" s="77"/>
      <c r="NP100" s="77"/>
      <c r="NQ100" s="77"/>
      <c r="NR100" s="77"/>
      <c r="NS100" s="77"/>
      <c r="NT100" s="77"/>
      <c r="NU100" s="77"/>
      <c r="NV100" s="77"/>
      <c r="NW100" s="77"/>
      <c r="NX100" s="77"/>
      <c r="NY100" s="77"/>
      <c r="NZ100" s="77"/>
      <c r="OA100" s="77"/>
      <c r="OB100" s="77"/>
      <c r="OC100" s="77"/>
      <c r="OD100" s="77"/>
      <c r="OE100" s="77"/>
      <c r="OF100" s="77"/>
      <c r="OG100" s="77"/>
      <c r="OH100" s="77"/>
      <c r="OI100" s="77"/>
      <c r="OJ100" s="77"/>
      <c r="OK100" s="77"/>
      <c r="OL100" s="77"/>
      <c r="OM100" s="77"/>
      <c r="ON100" s="77"/>
      <c r="OO100" s="77"/>
      <c r="OP100" s="77"/>
      <c r="OQ100" s="77"/>
      <c r="OR100" s="77"/>
      <c r="OS100" s="77"/>
      <c r="OT100" s="77"/>
      <c r="OU100" s="77"/>
      <c r="OV100" s="77"/>
      <c r="OW100" s="77"/>
      <c r="OX100" s="77"/>
      <c r="OY100" s="77"/>
      <c r="OZ100" s="77"/>
      <c r="PA100" s="77"/>
      <c r="PB100" s="77"/>
      <c r="PC100" s="77"/>
      <c r="PD100" s="77"/>
      <c r="PE100" s="77"/>
      <c r="PF100" s="77"/>
      <c r="PG100" s="77"/>
      <c r="PH100" s="77"/>
      <c r="PI100" s="77"/>
      <c r="PJ100" s="77"/>
      <c r="PK100" s="77"/>
      <c r="PL100" s="77"/>
      <c r="PM100" s="77"/>
      <c r="PN100" s="77"/>
      <c r="PO100" s="77"/>
      <c r="PP100" s="77"/>
      <c r="PQ100" s="77"/>
      <c r="PR100" s="77"/>
      <c r="PS100" s="77"/>
      <c r="PT100" s="77"/>
      <c r="PU100" s="77"/>
      <c r="PV100" s="77"/>
      <c r="PW100" s="77"/>
      <c r="PX100" s="77"/>
      <c r="PY100" s="77"/>
      <c r="PZ100" s="77"/>
      <c r="QA100" s="77"/>
      <c r="QB100" s="77"/>
      <c r="QC100" s="77"/>
      <c r="QD100" s="77"/>
      <c r="QE100" s="77"/>
      <c r="QF100" s="77"/>
      <c r="QG100" s="77"/>
      <c r="QH100" s="77"/>
      <c r="QI100" s="77"/>
      <c r="QJ100" s="77"/>
      <c r="QK100" s="77"/>
      <c r="QL100" s="77"/>
      <c r="QM100" s="77"/>
      <c r="QN100" s="77"/>
      <c r="QO100" s="77"/>
      <c r="QP100" s="77"/>
      <c r="QQ100" s="77"/>
      <c r="QR100" s="77"/>
      <c r="QS100" s="77"/>
      <c r="QT100" s="77"/>
      <c r="QU100" s="77"/>
      <c r="QV100" s="77"/>
      <c r="QW100" s="77"/>
      <c r="QX100" s="77"/>
      <c r="QY100" s="77"/>
      <c r="QZ100" s="77"/>
      <c r="RA100" s="77"/>
      <c r="RB100" s="77"/>
      <c r="RC100" s="77"/>
      <c r="RD100" s="77"/>
      <c r="RE100" s="77"/>
      <c r="RF100" s="77"/>
      <c r="RG100" s="77"/>
      <c r="RH100" s="77"/>
      <c r="RI100" s="77"/>
      <c r="RJ100" s="77"/>
      <c r="RK100" s="77"/>
      <c r="RL100" s="77"/>
      <c r="RM100" s="77"/>
      <c r="RN100" s="77"/>
      <c r="RO100" s="77"/>
      <c r="RP100" s="77"/>
      <c r="RQ100" s="77"/>
      <c r="RR100" s="77"/>
      <c r="RS100" s="77"/>
      <c r="RT100" s="77"/>
      <c r="RU100" s="77"/>
      <c r="RV100" s="77"/>
      <c r="RW100" s="77"/>
      <c r="RX100" s="77"/>
      <c r="RY100" s="77"/>
      <c r="RZ100" s="77"/>
      <c r="SA100" s="77"/>
      <c r="SB100" s="77"/>
      <c r="SC100" s="77"/>
      <c r="SD100" s="77"/>
      <c r="SE100" s="77"/>
      <c r="SF100" s="77"/>
      <c r="SG100" s="77"/>
      <c r="SH100" s="77"/>
      <c r="SI100" s="77"/>
      <c r="SJ100" s="77"/>
      <c r="SK100" s="77"/>
      <c r="SL100" s="77"/>
      <c r="SM100" s="77"/>
      <c r="SN100" s="77"/>
      <c r="SO100" s="77"/>
      <c r="SP100" s="77"/>
      <c r="SQ100" s="77"/>
      <c r="SR100" s="77"/>
      <c r="SS100" s="77"/>
      <c r="ST100" s="77"/>
      <c r="SU100" s="77"/>
      <c r="SV100" s="77"/>
      <c r="SW100" s="77"/>
      <c r="SX100" s="77"/>
      <c r="SY100" s="77"/>
      <c r="SZ100" s="77"/>
      <c r="TA100" s="77"/>
      <c r="TB100" s="77"/>
      <c r="TC100" s="77"/>
      <c r="TD100" s="77"/>
      <c r="TE100" s="77"/>
      <c r="TF100" s="77"/>
      <c r="TG100" s="77"/>
      <c r="TH100" s="77"/>
      <c r="TI100" s="77"/>
      <c r="TJ100" s="77"/>
      <c r="TK100" s="77"/>
      <c r="TL100" s="77"/>
      <c r="TM100" s="77"/>
      <c r="TN100" s="77"/>
      <c r="TO100" s="77"/>
      <c r="TP100" s="77"/>
      <c r="TQ100" s="77"/>
      <c r="TR100" s="77"/>
      <c r="TS100" s="77"/>
      <c r="TT100" s="77"/>
      <c r="TU100" s="77"/>
      <c r="TV100" s="77"/>
      <c r="TW100" s="77"/>
      <c r="TX100" s="77"/>
      <c r="TY100" s="77"/>
      <c r="TZ100" s="77"/>
      <c r="UA100" s="77"/>
      <c r="UB100" s="77"/>
      <c r="UC100" s="77"/>
      <c r="UD100" s="77"/>
      <c r="UE100" s="77"/>
      <c r="UF100" s="77"/>
      <c r="UG100" s="77"/>
      <c r="UH100" s="77"/>
      <c r="UI100" s="77"/>
      <c r="UJ100" s="77"/>
      <c r="UK100" s="77"/>
      <c r="UL100" s="77"/>
      <c r="UM100" s="77"/>
      <c r="UN100" s="77"/>
      <c r="UO100" s="77"/>
      <c r="UP100" s="77"/>
      <c r="UQ100" s="77"/>
      <c r="UR100" s="77"/>
      <c r="US100" s="77"/>
      <c r="UT100" s="77"/>
      <c r="UU100" s="77"/>
      <c r="UV100" s="77"/>
      <c r="UW100" s="77"/>
      <c r="UX100" s="77"/>
      <c r="UY100" s="77"/>
      <c r="UZ100" s="77"/>
      <c r="VA100" s="77"/>
      <c r="VB100" s="77"/>
      <c r="VC100" s="77"/>
      <c r="VD100" s="77"/>
      <c r="VE100" s="77"/>
      <c r="VF100" s="77"/>
      <c r="VG100" s="77"/>
      <c r="VH100" s="77"/>
      <c r="VI100" s="77"/>
      <c r="VJ100" s="77"/>
      <c r="VK100" s="77"/>
      <c r="VL100" s="77"/>
      <c r="VM100" s="77"/>
      <c r="VN100" s="77"/>
      <c r="VO100" s="77"/>
      <c r="VP100" s="77"/>
      <c r="VQ100" s="77"/>
      <c r="VR100" s="77"/>
      <c r="VS100" s="77"/>
      <c r="VT100" s="77"/>
      <c r="VU100" s="77"/>
      <c r="VV100" s="77"/>
      <c r="VW100" s="77"/>
      <c r="VX100" s="77"/>
      <c r="VY100" s="77"/>
      <c r="VZ100" s="77"/>
      <c r="WA100" s="77"/>
      <c r="WB100" s="77"/>
      <c r="WC100" s="77"/>
      <c r="WD100" s="77"/>
      <c r="WE100" s="77"/>
      <c r="WF100" s="77"/>
      <c r="WG100" s="77"/>
      <c r="WH100" s="77"/>
      <c r="WI100" s="77"/>
      <c r="WJ100" s="77"/>
      <c r="WK100" s="77"/>
      <c r="WL100" s="77"/>
      <c r="WM100" s="77"/>
      <c r="WN100" s="77"/>
      <c r="WO100" s="77"/>
      <c r="WP100" s="77"/>
      <c r="WQ100" s="77"/>
      <c r="WR100" s="77"/>
      <c r="WS100" s="77"/>
      <c r="WT100" s="77"/>
      <c r="WU100" s="77"/>
      <c r="WV100" s="77"/>
      <c r="WW100" s="77"/>
      <c r="WX100" s="77"/>
      <c r="WY100" s="77"/>
      <c r="WZ100" s="77"/>
      <c r="XA100" s="77"/>
      <c r="XB100" s="77"/>
      <c r="XC100" s="77"/>
      <c r="XD100" s="77"/>
      <c r="XE100" s="77"/>
      <c r="XF100" s="77"/>
      <c r="XG100" s="77"/>
      <c r="XH100" s="77"/>
      <c r="XI100" s="77"/>
      <c r="XJ100" s="77"/>
      <c r="XK100" s="77"/>
      <c r="XL100" s="77"/>
      <c r="XM100" s="77"/>
      <c r="XN100" s="77"/>
      <c r="XO100" s="77"/>
      <c r="XP100" s="77"/>
      <c r="XQ100" s="77"/>
      <c r="XR100" s="77"/>
      <c r="XS100" s="77"/>
      <c r="XT100" s="77"/>
      <c r="XU100" s="77"/>
      <c r="XV100" s="77"/>
      <c r="XW100" s="77"/>
      <c r="XX100" s="77"/>
      <c r="XY100" s="77"/>
      <c r="XZ100" s="77"/>
      <c r="YA100" s="77"/>
      <c r="YB100" s="77"/>
      <c r="YC100" s="77"/>
      <c r="YD100" s="77"/>
      <c r="YE100" s="77"/>
      <c r="YF100" s="77"/>
      <c r="YG100" s="77"/>
      <c r="YH100" s="77"/>
      <c r="YI100" s="77"/>
      <c r="YJ100" s="77"/>
      <c r="YK100" s="77"/>
      <c r="YL100" s="77"/>
      <c r="YM100" s="77"/>
      <c r="YN100" s="77"/>
      <c r="YO100" s="77"/>
      <c r="YP100" s="77"/>
      <c r="YQ100" s="77"/>
      <c r="YR100" s="77"/>
      <c r="YS100" s="77"/>
      <c r="YT100" s="77"/>
      <c r="YU100" s="77"/>
      <c r="YV100" s="77"/>
      <c r="YW100" s="77"/>
      <c r="YX100" s="77"/>
      <c r="YY100" s="77"/>
      <c r="YZ100" s="77"/>
      <c r="ZA100" s="77"/>
      <c r="ZB100" s="77"/>
      <c r="ZC100" s="77"/>
      <c r="ZD100" s="77"/>
      <c r="ZE100" s="77"/>
      <c r="ZF100" s="77"/>
      <c r="ZG100" s="77"/>
      <c r="ZH100" s="77"/>
      <c r="ZI100" s="77"/>
      <c r="ZJ100" s="77"/>
      <c r="ZK100" s="77"/>
      <c r="ZL100" s="77"/>
      <c r="ZM100" s="77"/>
      <c r="ZN100" s="77"/>
      <c r="ZO100" s="77"/>
      <c r="ZP100" s="77"/>
      <c r="ZQ100" s="77"/>
      <c r="ZR100" s="77"/>
      <c r="ZS100" s="77"/>
      <c r="ZT100" s="77"/>
      <c r="ZU100" s="77"/>
      <c r="ZV100" s="77"/>
      <c r="ZW100" s="77"/>
      <c r="ZX100" s="77"/>
      <c r="ZY100" s="77"/>
      <c r="ZZ100" s="77"/>
      <c r="AAA100" s="77"/>
      <c r="AAB100" s="77"/>
      <c r="AAC100" s="77"/>
      <c r="AAD100" s="77"/>
      <c r="AAE100" s="77"/>
      <c r="AAF100" s="77"/>
      <c r="AAG100" s="77"/>
      <c r="AAH100" s="77"/>
      <c r="AAI100" s="77"/>
      <c r="AAJ100" s="77"/>
      <c r="AAK100" s="77"/>
      <c r="AAL100" s="77"/>
      <c r="AAM100" s="77"/>
      <c r="AAN100" s="77"/>
      <c r="AAO100" s="77"/>
      <c r="AAP100" s="77"/>
      <c r="AAQ100" s="77"/>
      <c r="AAR100" s="77"/>
      <c r="AAS100" s="77"/>
      <c r="AAT100" s="77"/>
      <c r="AAU100" s="77"/>
      <c r="AAV100" s="77"/>
      <c r="AAW100" s="77"/>
      <c r="AAX100" s="77"/>
      <c r="AAY100" s="77"/>
      <c r="AAZ100" s="77"/>
      <c r="ABA100" s="77"/>
      <c r="ABB100" s="77"/>
      <c r="ABC100" s="77"/>
      <c r="ABD100" s="77"/>
      <c r="ABE100" s="77"/>
      <c r="ABF100" s="77"/>
      <c r="ABG100" s="77"/>
      <c r="ABH100" s="77"/>
      <c r="ABI100" s="77"/>
      <c r="ABJ100" s="77"/>
      <c r="ABK100" s="77"/>
      <c r="ABL100" s="77"/>
      <c r="ABM100" s="77"/>
      <c r="ABN100" s="77"/>
      <c r="ABO100" s="77"/>
      <c r="ABP100" s="77"/>
      <c r="ABQ100" s="77"/>
      <c r="ABR100" s="77"/>
      <c r="ABS100" s="77"/>
      <c r="ABT100" s="77"/>
      <c r="ABU100" s="77"/>
      <c r="ABV100" s="77"/>
      <c r="ABW100" s="77"/>
      <c r="ABX100" s="77"/>
      <c r="ABY100" s="77"/>
      <c r="ABZ100" s="77"/>
      <c r="ACA100" s="77"/>
      <c r="ACB100" s="77"/>
      <c r="ACC100" s="77"/>
      <c r="ACD100" s="77"/>
      <c r="ACE100" s="77"/>
      <c r="ACF100" s="77"/>
      <c r="ACG100" s="77"/>
      <c r="ACH100" s="77"/>
      <c r="ACI100" s="77"/>
      <c r="ACJ100" s="77"/>
      <c r="ACK100" s="77"/>
      <c r="ACL100" s="77"/>
      <c r="ACM100" s="77"/>
      <c r="ACN100" s="77"/>
      <c r="ACO100" s="77"/>
      <c r="ACP100" s="77"/>
      <c r="ACQ100" s="77"/>
      <c r="ACR100" s="77"/>
      <c r="ACS100" s="77"/>
      <c r="ACT100" s="77"/>
      <c r="ACU100" s="77"/>
      <c r="ACV100" s="77"/>
      <c r="ACW100" s="77"/>
      <c r="ACX100" s="77"/>
      <c r="ACY100" s="77"/>
      <c r="ACZ100" s="77"/>
      <c r="ADA100" s="77"/>
      <c r="ADB100" s="77"/>
      <c r="ADC100" s="77"/>
      <c r="ADD100" s="77"/>
      <c r="ADE100" s="77"/>
      <c r="ADF100" s="77"/>
      <c r="ADG100" s="77"/>
      <c r="ADH100" s="77"/>
      <c r="ADI100" s="77"/>
      <c r="ADJ100" s="77"/>
      <c r="ADK100" s="77"/>
      <c r="ADL100" s="77"/>
      <c r="ADM100" s="77"/>
      <c r="ADN100" s="77"/>
      <c r="ADO100" s="77"/>
      <c r="ADP100" s="77"/>
      <c r="ADQ100" s="77"/>
      <c r="ADR100" s="77"/>
      <c r="ADS100" s="77"/>
      <c r="ADT100" s="77"/>
      <c r="ADU100" s="77"/>
      <c r="ADV100" s="77"/>
      <c r="ADW100" s="77"/>
      <c r="ADX100" s="77"/>
      <c r="ADY100" s="77"/>
      <c r="ADZ100" s="77"/>
      <c r="AEA100" s="77"/>
      <c r="AEB100" s="77"/>
      <c r="AEC100" s="77"/>
      <c r="AED100" s="77"/>
      <c r="AEE100" s="77"/>
      <c r="AEF100" s="77"/>
      <c r="AEG100" s="77"/>
      <c r="AEH100" s="77"/>
      <c r="AEI100" s="77"/>
      <c r="AEJ100" s="77"/>
      <c r="AEK100" s="77"/>
      <c r="AEL100" s="77"/>
      <c r="AEM100" s="77"/>
      <c r="AEN100" s="77"/>
      <c r="AEO100" s="77"/>
      <c r="AEP100" s="77"/>
      <c r="AEQ100" s="77"/>
      <c r="AER100" s="77"/>
      <c r="AES100" s="77"/>
      <c r="AET100" s="77"/>
      <c r="AEU100" s="77"/>
      <c r="AEV100" s="77"/>
      <c r="AEW100" s="77"/>
      <c r="AEX100" s="77"/>
      <c r="AEY100" s="77"/>
      <c r="AEZ100" s="77"/>
      <c r="AFA100" s="77"/>
      <c r="AFB100" s="77"/>
      <c r="AFC100" s="77"/>
      <c r="AFD100" s="77"/>
      <c r="AFE100" s="77"/>
      <c r="AFF100" s="77"/>
      <c r="AFG100" s="77"/>
      <c r="AFH100" s="77"/>
      <c r="AFI100" s="77"/>
      <c r="AFJ100" s="77"/>
      <c r="AFK100" s="77"/>
      <c r="AFL100" s="77"/>
      <c r="AFM100" s="77"/>
      <c r="AFN100" s="77"/>
      <c r="AFO100" s="77"/>
      <c r="AFP100" s="77"/>
      <c r="AFQ100" s="77"/>
      <c r="AFR100" s="77"/>
      <c r="AFS100" s="77"/>
      <c r="AFT100" s="77"/>
      <c r="AFU100" s="77"/>
      <c r="AFV100" s="77"/>
      <c r="AFW100" s="77"/>
      <c r="AFX100" s="77"/>
      <c r="AFY100" s="77"/>
      <c r="AFZ100" s="77"/>
      <c r="AGA100" s="77"/>
      <c r="AGB100" s="77"/>
      <c r="AGC100" s="77"/>
      <c r="AGD100" s="77"/>
      <c r="AGE100" s="77"/>
      <c r="AGF100" s="77"/>
      <c r="AGG100" s="77"/>
      <c r="AGH100" s="77"/>
      <c r="AGI100" s="77"/>
      <c r="AGJ100" s="77"/>
      <c r="AGK100" s="77"/>
      <c r="AGL100" s="77"/>
      <c r="AGM100" s="77"/>
      <c r="AGN100" s="77"/>
      <c r="AGO100" s="77"/>
      <c r="AGP100" s="77"/>
      <c r="AGQ100" s="77"/>
      <c r="AGR100" s="77"/>
      <c r="AGS100" s="77"/>
      <c r="AGT100" s="77"/>
      <c r="AGU100" s="77"/>
      <c r="AGV100" s="77"/>
      <c r="AGW100" s="77"/>
      <c r="AGX100" s="77"/>
      <c r="AGY100" s="77"/>
      <c r="AGZ100" s="77"/>
      <c r="AHA100" s="77"/>
      <c r="AHB100" s="77"/>
      <c r="AHC100" s="77"/>
      <c r="AHD100" s="77"/>
      <c r="AHE100" s="77"/>
      <c r="AHF100" s="77"/>
      <c r="AHG100" s="77"/>
      <c r="AHH100" s="77"/>
      <c r="AHI100" s="77"/>
      <c r="AHJ100" s="77"/>
      <c r="AHK100" s="77"/>
      <c r="AHL100" s="77"/>
      <c r="AHM100" s="77"/>
      <c r="AHN100" s="77"/>
      <c r="AHO100" s="77"/>
      <c r="AHP100" s="77"/>
      <c r="AHQ100" s="77"/>
      <c r="AHR100" s="77"/>
      <c r="AHS100" s="77"/>
      <c r="AHT100" s="77"/>
      <c r="AHU100" s="77"/>
      <c r="AHV100" s="77"/>
      <c r="AHW100" s="77"/>
      <c r="AHX100" s="77"/>
      <c r="AHY100" s="77"/>
      <c r="AHZ100" s="77"/>
      <c r="AIA100" s="77"/>
      <c r="AIB100" s="77"/>
      <c r="AIC100" s="77"/>
      <c r="AID100" s="77"/>
      <c r="AIE100" s="77"/>
      <c r="AIF100" s="77"/>
      <c r="AIG100" s="77"/>
      <c r="AIH100" s="77"/>
      <c r="AII100" s="77"/>
      <c r="AIJ100" s="77"/>
      <c r="AIK100" s="77"/>
      <c r="AIL100" s="77"/>
      <c r="AIM100" s="77"/>
      <c r="AIN100" s="77"/>
      <c r="AIO100" s="77"/>
      <c r="AIP100" s="77"/>
      <c r="AIQ100" s="77"/>
      <c r="AIR100" s="77"/>
      <c r="AIS100" s="77"/>
      <c r="AIT100" s="77"/>
      <c r="AIU100" s="77"/>
      <c r="AIV100" s="77"/>
      <c r="AIW100" s="77"/>
      <c r="AIX100" s="77"/>
      <c r="AIY100" s="77"/>
      <c r="AIZ100" s="77"/>
      <c r="AJA100" s="77"/>
      <c r="AJB100" s="77"/>
      <c r="AJC100" s="77"/>
      <c r="AJD100" s="77"/>
      <c r="AJE100" s="77"/>
      <c r="AJF100" s="77"/>
      <c r="AJG100" s="77"/>
      <c r="AJH100" s="77"/>
      <c r="AJI100" s="77"/>
      <c r="AJJ100" s="77"/>
      <c r="AJK100" s="77"/>
      <c r="AJL100" s="77"/>
      <c r="AJM100" s="77"/>
      <c r="AJN100" s="77"/>
      <c r="AJO100" s="77"/>
      <c r="AJP100" s="77"/>
      <c r="AJQ100" s="77"/>
      <c r="AJR100" s="77"/>
      <c r="AJS100" s="77"/>
      <c r="AJT100" s="77"/>
      <c r="AJU100" s="77"/>
      <c r="AJV100" s="77"/>
      <c r="AJW100" s="77"/>
      <c r="AJX100" s="77"/>
      <c r="AJY100" s="77"/>
      <c r="AJZ100" s="77"/>
      <c r="AKA100" s="77"/>
      <c r="AKB100" s="77"/>
      <c r="AKC100" s="77"/>
      <c r="AKD100" s="77"/>
      <c r="AKE100" s="77"/>
      <c r="AKF100" s="77"/>
      <c r="AKG100" s="77"/>
      <c r="AKH100" s="77"/>
      <c r="AKI100" s="77"/>
      <c r="AKJ100" s="77"/>
      <c r="AKK100" s="77"/>
      <c r="AKL100" s="77"/>
      <c r="AKM100" s="77"/>
      <c r="AKN100" s="77"/>
      <c r="AKO100" s="77"/>
      <c r="AKP100" s="77"/>
      <c r="AKQ100" s="77"/>
      <c r="AKR100" s="77"/>
      <c r="AKS100" s="77"/>
      <c r="AKT100" s="77"/>
      <c r="AKU100" s="77"/>
      <c r="AKV100" s="77"/>
      <c r="AKW100" s="77"/>
      <c r="AKX100" s="77"/>
      <c r="AKY100" s="77"/>
      <c r="AKZ100" s="77"/>
      <c r="ALA100" s="77"/>
      <c r="ALB100" s="77"/>
      <c r="ALC100" s="77"/>
      <c r="ALD100" s="77"/>
      <c r="ALE100" s="77"/>
      <c r="ALF100" s="77"/>
      <c r="ALG100" s="77"/>
      <c r="ALH100" s="77"/>
      <c r="ALI100" s="77"/>
      <c r="ALJ100" s="77"/>
      <c r="ALK100" s="77"/>
      <c r="ALL100" s="77"/>
      <c r="ALM100" s="77"/>
      <c r="ALN100" s="77"/>
      <c r="ALO100" s="77"/>
      <c r="ALP100" s="77"/>
      <c r="ALQ100" s="77"/>
      <c r="ALR100" s="77"/>
      <c r="ALS100" s="77"/>
      <c r="ALT100" s="77"/>
      <c r="ALU100" s="77"/>
      <c r="ALV100" s="77"/>
      <c r="ALW100" s="77"/>
      <c r="ALX100" s="77"/>
      <c r="ALY100" s="77"/>
      <c r="ALZ100" s="77"/>
      <c r="AMA100" s="77"/>
      <c r="AMB100" s="77"/>
      <c r="AMC100" s="77"/>
      <c r="AMD100" s="77"/>
      <c r="AME100" s="77"/>
      <c r="AMF100" s="77"/>
      <c r="AMG100" s="77"/>
      <c r="AMH100" s="77"/>
      <c r="AMI100" s="77"/>
      <c r="AMJ100" s="77"/>
    </row>
    <row r="101" spans="1:1024" ht="15">
      <c r="A101" s="82" t="s">
        <v>92</v>
      </c>
      <c r="B101" s="83" t="s">
        <v>93</v>
      </c>
      <c r="C101" s="81"/>
      <c r="D101" s="81"/>
      <c r="E101" s="81"/>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77"/>
      <c r="DH101" s="77"/>
      <c r="DI101" s="77"/>
      <c r="DJ101" s="77"/>
      <c r="DK101" s="77"/>
      <c r="DL101" s="77"/>
      <c r="DM101" s="77"/>
      <c r="DN101" s="77"/>
      <c r="DO101" s="77"/>
      <c r="DP101" s="77"/>
      <c r="DQ101" s="77"/>
      <c r="DR101" s="77"/>
      <c r="DS101" s="77"/>
      <c r="DT101" s="77"/>
      <c r="DU101" s="77"/>
      <c r="DV101" s="77"/>
      <c r="DW101" s="77"/>
      <c r="DX101" s="77"/>
      <c r="DY101" s="77"/>
      <c r="DZ101" s="77"/>
      <c r="EA101" s="77"/>
      <c r="EB101" s="77"/>
      <c r="EC101" s="77"/>
      <c r="ED101" s="77"/>
      <c r="EE101" s="77"/>
      <c r="EF101" s="77"/>
      <c r="EG101" s="77"/>
      <c r="EH101" s="77"/>
      <c r="EI101" s="77"/>
      <c r="EJ101" s="77"/>
      <c r="EK101" s="77"/>
      <c r="EL101" s="77"/>
      <c r="EM101" s="77"/>
      <c r="EN101" s="77"/>
      <c r="EO101" s="77"/>
      <c r="EP101" s="77"/>
      <c r="EQ101" s="77"/>
      <c r="ER101" s="77"/>
      <c r="ES101" s="77"/>
      <c r="ET101" s="77"/>
      <c r="EU101" s="77"/>
      <c r="EV101" s="77"/>
      <c r="EW101" s="77"/>
      <c r="EX101" s="77"/>
      <c r="EY101" s="77"/>
      <c r="EZ101" s="77"/>
      <c r="FA101" s="77"/>
      <c r="FB101" s="77"/>
      <c r="FC101" s="77"/>
      <c r="FD101" s="77"/>
      <c r="FE101" s="77"/>
      <c r="FF101" s="77"/>
      <c r="FG101" s="77"/>
      <c r="FH101" s="77"/>
      <c r="FI101" s="77"/>
      <c r="FJ101" s="77"/>
      <c r="FK101" s="77"/>
      <c r="FL101" s="77"/>
      <c r="FM101" s="77"/>
      <c r="FN101" s="77"/>
      <c r="FO101" s="77"/>
      <c r="FP101" s="77"/>
      <c r="FQ101" s="77"/>
      <c r="FR101" s="77"/>
      <c r="FS101" s="77"/>
      <c r="FT101" s="77"/>
      <c r="FU101" s="77"/>
      <c r="FV101" s="77"/>
      <c r="FW101" s="77"/>
      <c r="FX101" s="77"/>
      <c r="FY101" s="77"/>
      <c r="FZ101" s="77"/>
      <c r="GA101" s="77"/>
      <c r="GB101" s="77"/>
      <c r="GC101" s="77"/>
      <c r="GD101" s="77"/>
      <c r="GE101" s="77"/>
      <c r="GF101" s="77"/>
      <c r="GG101" s="77"/>
      <c r="GH101" s="77"/>
      <c r="GI101" s="77"/>
      <c r="GJ101" s="77"/>
      <c r="GK101" s="77"/>
      <c r="GL101" s="77"/>
      <c r="GM101" s="77"/>
      <c r="GN101" s="77"/>
      <c r="GO101" s="77"/>
      <c r="GP101" s="77"/>
      <c r="GQ101" s="77"/>
      <c r="GR101" s="77"/>
      <c r="GS101" s="77"/>
      <c r="GT101" s="77"/>
      <c r="GU101" s="77"/>
      <c r="GV101" s="77"/>
      <c r="GW101" s="77"/>
      <c r="GX101" s="77"/>
      <c r="GY101" s="77"/>
      <c r="GZ101" s="77"/>
      <c r="HA101" s="77"/>
      <c r="HB101" s="77"/>
      <c r="HC101" s="77"/>
      <c r="HD101" s="77"/>
      <c r="HE101" s="77"/>
      <c r="HF101" s="77"/>
      <c r="HG101" s="77"/>
      <c r="HH101" s="77"/>
      <c r="HI101" s="77"/>
      <c r="HJ101" s="77"/>
      <c r="HK101" s="77"/>
      <c r="HL101" s="77"/>
      <c r="HM101" s="77"/>
      <c r="HN101" s="77"/>
      <c r="HO101" s="77"/>
      <c r="HP101" s="77"/>
      <c r="HQ101" s="77"/>
      <c r="HR101" s="77"/>
      <c r="HS101" s="77"/>
      <c r="HT101" s="77"/>
      <c r="HU101" s="77"/>
      <c r="HV101" s="77"/>
      <c r="HW101" s="77"/>
      <c r="HX101" s="77"/>
      <c r="HY101" s="77"/>
      <c r="HZ101" s="77"/>
      <c r="IA101" s="77"/>
      <c r="IB101" s="77"/>
      <c r="IC101" s="77"/>
      <c r="ID101" s="77"/>
      <c r="IE101" s="77"/>
      <c r="IF101" s="77"/>
      <c r="IG101" s="77"/>
      <c r="IH101" s="77"/>
      <c r="II101" s="77"/>
      <c r="IJ101" s="77"/>
      <c r="IK101" s="77"/>
      <c r="IL101" s="77"/>
      <c r="IM101" s="77"/>
      <c r="IN101" s="77"/>
      <c r="IO101" s="77"/>
      <c r="IP101" s="77"/>
      <c r="IQ101" s="77"/>
      <c r="IR101" s="77"/>
      <c r="IS101" s="77"/>
      <c r="IT101" s="77"/>
      <c r="IU101" s="77"/>
      <c r="IV101" s="77"/>
      <c r="IW101" s="77"/>
      <c r="IX101" s="77"/>
      <c r="IY101" s="77"/>
      <c r="IZ101" s="77"/>
      <c r="JA101" s="77"/>
      <c r="JB101" s="77"/>
      <c r="JC101" s="77"/>
      <c r="JD101" s="77"/>
      <c r="JE101" s="77"/>
      <c r="JF101" s="77"/>
      <c r="JG101" s="77"/>
      <c r="JH101" s="77"/>
      <c r="JI101" s="77"/>
      <c r="JJ101" s="77"/>
      <c r="JK101" s="77"/>
      <c r="JL101" s="77"/>
      <c r="JM101" s="77"/>
      <c r="JN101" s="77"/>
      <c r="JO101" s="77"/>
      <c r="JP101" s="77"/>
      <c r="JQ101" s="77"/>
      <c r="JR101" s="77"/>
      <c r="JS101" s="77"/>
      <c r="JT101" s="77"/>
      <c r="JU101" s="77"/>
      <c r="JV101" s="77"/>
      <c r="JW101" s="77"/>
      <c r="JX101" s="77"/>
      <c r="JY101" s="77"/>
      <c r="JZ101" s="77"/>
      <c r="KA101" s="77"/>
      <c r="KB101" s="77"/>
      <c r="KC101" s="77"/>
      <c r="KD101" s="77"/>
      <c r="KE101" s="77"/>
      <c r="KF101" s="77"/>
      <c r="KG101" s="77"/>
      <c r="KH101" s="77"/>
      <c r="KI101" s="77"/>
      <c r="KJ101" s="77"/>
      <c r="KK101" s="77"/>
      <c r="KL101" s="77"/>
      <c r="KM101" s="77"/>
      <c r="KN101" s="77"/>
      <c r="KO101" s="77"/>
      <c r="KP101" s="77"/>
      <c r="KQ101" s="77"/>
      <c r="KR101" s="77"/>
      <c r="KS101" s="77"/>
      <c r="KT101" s="77"/>
      <c r="KU101" s="77"/>
      <c r="KV101" s="77"/>
      <c r="KW101" s="77"/>
      <c r="KX101" s="77"/>
      <c r="KY101" s="77"/>
      <c r="KZ101" s="77"/>
      <c r="LA101" s="77"/>
      <c r="LB101" s="77"/>
      <c r="LC101" s="77"/>
      <c r="LD101" s="77"/>
      <c r="LE101" s="77"/>
      <c r="LF101" s="77"/>
      <c r="LG101" s="77"/>
      <c r="LH101" s="77"/>
      <c r="LI101" s="77"/>
      <c r="LJ101" s="77"/>
      <c r="LK101" s="77"/>
      <c r="LL101" s="77"/>
      <c r="LM101" s="77"/>
      <c r="LN101" s="77"/>
      <c r="LO101" s="77"/>
      <c r="LP101" s="77"/>
      <c r="LQ101" s="77"/>
      <c r="LR101" s="77"/>
      <c r="LS101" s="77"/>
      <c r="LT101" s="77"/>
      <c r="LU101" s="77"/>
      <c r="LV101" s="77"/>
      <c r="LW101" s="77"/>
      <c r="LX101" s="77"/>
      <c r="LY101" s="77"/>
      <c r="LZ101" s="77"/>
      <c r="MA101" s="77"/>
      <c r="MB101" s="77"/>
      <c r="MC101" s="77"/>
      <c r="MD101" s="77"/>
      <c r="ME101" s="77"/>
      <c r="MF101" s="77"/>
      <c r="MG101" s="77"/>
      <c r="MH101" s="77"/>
      <c r="MI101" s="77"/>
      <c r="MJ101" s="77"/>
      <c r="MK101" s="77"/>
      <c r="ML101" s="77"/>
      <c r="MM101" s="77"/>
      <c r="MN101" s="77"/>
      <c r="MO101" s="77"/>
      <c r="MP101" s="77"/>
      <c r="MQ101" s="77"/>
      <c r="MR101" s="77"/>
      <c r="MS101" s="77"/>
      <c r="MT101" s="77"/>
      <c r="MU101" s="77"/>
      <c r="MV101" s="77"/>
      <c r="MW101" s="77"/>
      <c r="MX101" s="77"/>
      <c r="MY101" s="77"/>
      <c r="MZ101" s="77"/>
      <c r="NA101" s="77"/>
      <c r="NB101" s="77"/>
      <c r="NC101" s="77"/>
      <c r="ND101" s="77"/>
      <c r="NE101" s="77"/>
      <c r="NF101" s="77"/>
      <c r="NG101" s="77"/>
      <c r="NH101" s="77"/>
      <c r="NI101" s="77"/>
      <c r="NJ101" s="77"/>
      <c r="NK101" s="77"/>
      <c r="NL101" s="77"/>
      <c r="NM101" s="77"/>
      <c r="NN101" s="77"/>
      <c r="NO101" s="77"/>
      <c r="NP101" s="77"/>
      <c r="NQ101" s="77"/>
      <c r="NR101" s="77"/>
      <c r="NS101" s="77"/>
      <c r="NT101" s="77"/>
      <c r="NU101" s="77"/>
      <c r="NV101" s="77"/>
      <c r="NW101" s="77"/>
      <c r="NX101" s="77"/>
      <c r="NY101" s="77"/>
      <c r="NZ101" s="77"/>
      <c r="OA101" s="77"/>
      <c r="OB101" s="77"/>
      <c r="OC101" s="77"/>
      <c r="OD101" s="77"/>
      <c r="OE101" s="77"/>
      <c r="OF101" s="77"/>
      <c r="OG101" s="77"/>
      <c r="OH101" s="77"/>
      <c r="OI101" s="77"/>
      <c r="OJ101" s="77"/>
      <c r="OK101" s="77"/>
      <c r="OL101" s="77"/>
      <c r="OM101" s="77"/>
      <c r="ON101" s="77"/>
      <c r="OO101" s="77"/>
      <c r="OP101" s="77"/>
      <c r="OQ101" s="77"/>
      <c r="OR101" s="77"/>
      <c r="OS101" s="77"/>
      <c r="OT101" s="77"/>
      <c r="OU101" s="77"/>
      <c r="OV101" s="77"/>
      <c r="OW101" s="77"/>
      <c r="OX101" s="77"/>
      <c r="OY101" s="77"/>
      <c r="OZ101" s="77"/>
      <c r="PA101" s="77"/>
      <c r="PB101" s="77"/>
      <c r="PC101" s="77"/>
      <c r="PD101" s="77"/>
      <c r="PE101" s="77"/>
      <c r="PF101" s="77"/>
      <c r="PG101" s="77"/>
      <c r="PH101" s="77"/>
      <c r="PI101" s="77"/>
      <c r="PJ101" s="77"/>
      <c r="PK101" s="77"/>
      <c r="PL101" s="77"/>
      <c r="PM101" s="77"/>
      <c r="PN101" s="77"/>
      <c r="PO101" s="77"/>
      <c r="PP101" s="77"/>
      <c r="PQ101" s="77"/>
      <c r="PR101" s="77"/>
      <c r="PS101" s="77"/>
      <c r="PT101" s="77"/>
      <c r="PU101" s="77"/>
      <c r="PV101" s="77"/>
      <c r="PW101" s="77"/>
      <c r="PX101" s="77"/>
      <c r="PY101" s="77"/>
      <c r="PZ101" s="77"/>
      <c r="QA101" s="77"/>
      <c r="QB101" s="77"/>
      <c r="QC101" s="77"/>
      <c r="QD101" s="77"/>
      <c r="QE101" s="77"/>
      <c r="QF101" s="77"/>
      <c r="QG101" s="77"/>
      <c r="QH101" s="77"/>
      <c r="QI101" s="77"/>
      <c r="QJ101" s="77"/>
      <c r="QK101" s="77"/>
      <c r="QL101" s="77"/>
      <c r="QM101" s="77"/>
      <c r="QN101" s="77"/>
      <c r="QO101" s="77"/>
      <c r="QP101" s="77"/>
      <c r="QQ101" s="77"/>
      <c r="QR101" s="77"/>
      <c r="QS101" s="77"/>
      <c r="QT101" s="77"/>
      <c r="QU101" s="77"/>
      <c r="QV101" s="77"/>
      <c r="QW101" s="77"/>
      <c r="QX101" s="77"/>
      <c r="QY101" s="77"/>
      <c r="QZ101" s="77"/>
      <c r="RA101" s="77"/>
      <c r="RB101" s="77"/>
      <c r="RC101" s="77"/>
      <c r="RD101" s="77"/>
      <c r="RE101" s="77"/>
      <c r="RF101" s="77"/>
      <c r="RG101" s="77"/>
      <c r="RH101" s="77"/>
      <c r="RI101" s="77"/>
      <c r="RJ101" s="77"/>
      <c r="RK101" s="77"/>
      <c r="RL101" s="77"/>
      <c r="RM101" s="77"/>
      <c r="RN101" s="77"/>
      <c r="RO101" s="77"/>
      <c r="RP101" s="77"/>
      <c r="RQ101" s="77"/>
      <c r="RR101" s="77"/>
      <c r="RS101" s="77"/>
      <c r="RT101" s="77"/>
      <c r="RU101" s="77"/>
      <c r="RV101" s="77"/>
      <c r="RW101" s="77"/>
      <c r="RX101" s="77"/>
      <c r="RY101" s="77"/>
      <c r="RZ101" s="77"/>
      <c r="SA101" s="77"/>
      <c r="SB101" s="77"/>
      <c r="SC101" s="77"/>
      <c r="SD101" s="77"/>
      <c r="SE101" s="77"/>
      <c r="SF101" s="77"/>
      <c r="SG101" s="77"/>
      <c r="SH101" s="77"/>
      <c r="SI101" s="77"/>
      <c r="SJ101" s="77"/>
      <c r="SK101" s="77"/>
      <c r="SL101" s="77"/>
      <c r="SM101" s="77"/>
      <c r="SN101" s="77"/>
      <c r="SO101" s="77"/>
      <c r="SP101" s="77"/>
      <c r="SQ101" s="77"/>
      <c r="SR101" s="77"/>
      <c r="SS101" s="77"/>
      <c r="ST101" s="77"/>
      <c r="SU101" s="77"/>
      <c r="SV101" s="77"/>
      <c r="SW101" s="77"/>
      <c r="SX101" s="77"/>
      <c r="SY101" s="77"/>
      <c r="SZ101" s="77"/>
      <c r="TA101" s="77"/>
      <c r="TB101" s="77"/>
      <c r="TC101" s="77"/>
      <c r="TD101" s="77"/>
      <c r="TE101" s="77"/>
      <c r="TF101" s="77"/>
      <c r="TG101" s="77"/>
      <c r="TH101" s="77"/>
      <c r="TI101" s="77"/>
      <c r="TJ101" s="77"/>
      <c r="TK101" s="77"/>
      <c r="TL101" s="77"/>
      <c r="TM101" s="77"/>
      <c r="TN101" s="77"/>
      <c r="TO101" s="77"/>
      <c r="TP101" s="77"/>
      <c r="TQ101" s="77"/>
      <c r="TR101" s="77"/>
      <c r="TS101" s="77"/>
      <c r="TT101" s="77"/>
      <c r="TU101" s="77"/>
      <c r="TV101" s="77"/>
      <c r="TW101" s="77"/>
      <c r="TX101" s="77"/>
      <c r="TY101" s="77"/>
      <c r="TZ101" s="77"/>
      <c r="UA101" s="77"/>
      <c r="UB101" s="77"/>
      <c r="UC101" s="77"/>
      <c r="UD101" s="77"/>
      <c r="UE101" s="77"/>
      <c r="UF101" s="77"/>
      <c r="UG101" s="77"/>
      <c r="UH101" s="77"/>
      <c r="UI101" s="77"/>
      <c r="UJ101" s="77"/>
      <c r="UK101" s="77"/>
      <c r="UL101" s="77"/>
      <c r="UM101" s="77"/>
      <c r="UN101" s="77"/>
      <c r="UO101" s="77"/>
      <c r="UP101" s="77"/>
      <c r="UQ101" s="77"/>
      <c r="UR101" s="77"/>
      <c r="US101" s="77"/>
      <c r="UT101" s="77"/>
      <c r="UU101" s="77"/>
      <c r="UV101" s="77"/>
      <c r="UW101" s="77"/>
      <c r="UX101" s="77"/>
      <c r="UY101" s="77"/>
      <c r="UZ101" s="77"/>
      <c r="VA101" s="77"/>
      <c r="VB101" s="77"/>
      <c r="VC101" s="77"/>
      <c r="VD101" s="77"/>
      <c r="VE101" s="77"/>
      <c r="VF101" s="77"/>
      <c r="VG101" s="77"/>
      <c r="VH101" s="77"/>
      <c r="VI101" s="77"/>
      <c r="VJ101" s="77"/>
      <c r="VK101" s="77"/>
      <c r="VL101" s="77"/>
      <c r="VM101" s="77"/>
      <c r="VN101" s="77"/>
      <c r="VO101" s="77"/>
      <c r="VP101" s="77"/>
      <c r="VQ101" s="77"/>
      <c r="VR101" s="77"/>
      <c r="VS101" s="77"/>
      <c r="VT101" s="77"/>
      <c r="VU101" s="77"/>
      <c r="VV101" s="77"/>
      <c r="VW101" s="77"/>
      <c r="VX101" s="77"/>
      <c r="VY101" s="77"/>
      <c r="VZ101" s="77"/>
      <c r="WA101" s="77"/>
      <c r="WB101" s="77"/>
      <c r="WC101" s="77"/>
      <c r="WD101" s="77"/>
      <c r="WE101" s="77"/>
      <c r="WF101" s="77"/>
      <c r="WG101" s="77"/>
      <c r="WH101" s="77"/>
      <c r="WI101" s="77"/>
      <c r="WJ101" s="77"/>
      <c r="WK101" s="77"/>
      <c r="WL101" s="77"/>
      <c r="WM101" s="77"/>
      <c r="WN101" s="77"/>
      <c r="WO101" s="77"/>
      <c r="WP101" s="77"/>
      <c r="WQ101" s="77"/>
      <c r="WR101" s="77"/>
      <c r="WS101" s="77"/>
      <c r="WT101" s="77"/>
      <c r="WU101" s="77"/>
      <c r="WV101" s="77"/>
      <c r="WW101" s="77"/>
      <c r="WX101" s="77"/>
      <c r="WY101" s="77"/>
      <c r="WZ101" s="77"/>
      <c r="XA101" s="77"/>
      <c r="XB101" s="77"/>
      <c r="XC101" s="77"/>
      <c r="XD101" s="77"/>
      <c r="XE101" s="77"/>
      <c r="XF101" s="77"/>
      <c r="XG101" s="77"/>
      <c r="XH101" s="77"/>
      <c r="XI101" s="77"/>
      <c r="XJ101" s="77"/>
      <c r="XK101" s="77"/>
      <c r="XL101" s="77"/>
      <c r="XM101" s="77"/>
      <c r="XN101" s="77"/>
      <c r="XO101" s="77"/>
      <c r="XP101" s="77"/>
      <c r="XQ101" s="77"/>
      <c r="XR101" s="77"/>
      <c r="XS101" s="77"/>
      <c r="XT101" s="77"/>
      <c r="XU101" s="77"/>
      <c r="XV101" s="77"/>
      <c r="XW101" s="77"/>
      <c r="XX101" s="77"/>
      <c r="XY101" s="77"/>
      <c r="XZ101" s="77"/>
      <c r="YA101" s="77"/>
      <c r="YB101" s="77"/>
      <c r="YC101" s="77"/>
      <c r="YD101" s="77"/>
      <c r="YE101" s="77"/>
      <c r="YF101" s="77"/>
      <c r="YG101" s="77"/>
      <c r="YH101" s="77"/>
      <c r="YI101" s="77"/>
      <c r="YJ101" s="77"/>
      <c r="YK101" s="77"/>
      <c r="YL101" s="77"/>
      <c r="YM101" s="77"/>
      <c r="YN101" s="77"/>
      <c r="YO101" s="77"/>
      <c r="YP101" s="77"/>
      <c r="YQ101" s="77"/>
      <c r="YR101" s="77"/>
      <c r="YS101" s="77"/>
      <c r="YT101" s="77"/>
      <c r="YU101" s="77"/>
      <c r="YV101" s="77"/>
      <c r="YW101" s="77"/>
      <c r="YX101" s="77"/>
      <c r="YY101" s="77"/>
      <c r="YZ101" s="77"/>
      <c r="ZA101" s="77"/>
      <c r="ZB101" s="77"/>
      <c r="ZC101" s="77"/>
      <c r="ZD101" s="77"/>
      <c r="ZE101" s="77"/>
      <c r="ZF101" s="77"/>
      <c r="ZG101" s="77"/>
      <c r="ZH101" s="77"/>
      <c r="ZI101" s="77"/>
      <c r="ZJ101" s="77"/>
      <c r="ZK101" s="77"/>
      <c r="ZL101" s="77"/>
      <c r="ZM101" s="77"/>
      <c r="ZN101" s="77"/>
      <c r="ZO101" s="77"/>
      <c r="ZP101" s="77"/>
      <c r="ZQ101" s="77"/>
      <c r="ZR101" s="77"/>
      <c r="ZS101" s="77"/>
      <c r="ZT101" s="77"/>
      <c r="ZU101" s="77"/>
      <c r="ZV101" s="77"/>
      <c r="ZW101" s="77"/>
      <c r="ZX101" s="77"/>
      <c r="ZY101" s="77"/>
      <c r="ZZ101" s="77"/>
      <c r="AAA101" s="77"/>
      <c r="AAB101" s="77"/>
      <c r="AAC101" s="77"/>
      <c r="AAD101" s="77"/>
      <c r="AAE101" s="77"/>
      <c r="AAF101" s="77"/>
      <c r="AAG101" s="77"/>
      <c r="AAH101" s="77"/>
      <c r="AAI101" s="77"/>
      <c r="AAJ101" s="77"/>
      <c r="AAK101" s="77"/>
      <c r="AAL101" s="77"/>
      <c r="AAM101" s="77"/>
      <c r="AAN101" s="77"/>
      <c r="AAO101" s="77"/>
      <c r="AAP101" s="77"/>
      <c r="AAQ101" s="77"/>
      <c r="AAR101" s="77"/>
      <c r="AAS101" s="77"/>
      <c r="AAT101" s="77"/>
      <c r="AAU101" s="77"/>
      <c r="AAV101" s="77"/>
      <c r="AAW101" s="77"/>
      <c r="AAX101" s="77"/>
      <c r="AAY101" s="77"/>
      <c r="AAZ101" s="77"/>
      <c r="ABA101" s="77"/>
      <c r="ABB101" s="77"/>
      <c r="ABC101" s="77"/>
      <c r="ABD101" s="77"/>
      <c r="ABE101" s="77"/>
      <c r="ABF101" s="77"/>
      <c r="ABG101" s="77"/>
      <c r="ABH101" s="77"/>
      <c r="ABI101" s="77"/>
      <c r="ABJ101" s="77"/>
      <c r="ABK101" s="77"/>
      <c r="ABL101" s="77"/>
      <c r="ABM101" s="77"/>
      <c r="ABN101" s="77"/>
      <c r="ABO101" s="77"/>
      <c r="ABP101" s="77"/>
      <c r="ABQ101" s="77"/>
      <c r="ABR101" s="77"/>
      <c r="ABS101" s="77"/>
      <c r="ABT101" s="77"/>
      <c r="ABU101" s="77"/>
      <c r="ABV101" s="77"/>
      <c r="ABW101" s="77"/>
      <c r="ABX101" s="77"/>
      <c r="ABY101" s="77"/>
      <c r="ABZ101" s="77"/>
      <c r="ACA101" s="77"/>
      <c r="ACB101" s="77"/>
      <c r="ACC101" s="77"/>
      <c r="ACD101" s="77"/>
      <c r="ACE101" s="77"/>
      <c r="ACF101" s="77"/>
      <c r="ACG101" s="77"/>
      <c r="ACH101" s="77"/>
      <c r="ACI101" s="77"/>
      <c r="ACJ101" s="77"/>
      <c r="ACK101" s="77"/>
      <c r="ACL101" s="77"/>
      <c r="ACM101" s="77"/>
      <c r="ACN101" s="77"/>
      <c r="ACO101" s="77"/>
      <c r="ACP101" s="77"/>
      <c r="ACQ101" s="77"/>
      <c r="ACR101" s="77"/>
      <c r="ACS101" s="77"/>
      <c r="ACT101" s="77"/>
      <c r="ACU101" s="77"/>
      <c r="ACV101" s="77"/>
      <c r="ACW101" s="77"/>
      <c r="ACX101" s="77"/>
      <c r="ACY101" s="77"/>
      <c r="ACZ101" s="77"/>
      <c r="ADA101" s="77"/>
      <c r="ADB101" s="77"/>
      <c r="ADC101" s="77"/>
      <c r="ADD101" s="77"/>
      <c r="ADE101" s="77"/>
      <c r="ADF101" s="77"/>
      <c r="ADG101" s="77"/>
      <c r="ADH101" s="77"/>
      <c r="ADI101" s="77"/>
      <c r="ADJ101" s="77"/>
      <c r="ADK101" s="77"/>
      <c r="ADL101" s="77"/>
      <c r="ADM101" s="77"/>
      <c r="ADN101" s="77"/>
      <c r="ADO101" s="77"/>
      <c r="ADP101" s="77"/>
      <c r="ADQ101" s="77"/>
      <c r="ADR101" s="77"/>
      <c r="ADS101" s="77"/>
      <c r="ADT101" s="77"/>
      <c r="ADU101" s="77"/>
      <c r="ADV101" s="77"/>
      <c r="ADW101" s="77"/>
      <c r="ADX101" s="77"/>
      <c r="ADY101" s="77"/>
      <c r="ADZ101" s="77"/>
      <c r="AEA101" s="77"/>
      <c r="AEB101" s="77"/>
      <c r="AEC101" s="77"/>
      <c r="AED101" s="77"/>
      <c r="AEE101" s="77"/>
      <c r="AEF101" s="77"/>
      <c r="AEG101" s="77"/>
      <c r="AEH101" s="77"/>
      <c r="AEI101" s="77"/>
      <c r="AEJ101" s="77"/>
      <c r="AEK101" s="77"/>
      <c r="AEL101" s="77"/>
      <c r="AEM101" s="77"/>
      <c r="AEN101" s="77"/>
      <c r="AEO101" s="77"/>
      <c r="AEP101" s="77"/>
      <c r="AEQ101" s="77"/>
      <c r="AER101" s="77"/>
      <c r="AES101" s="77"/>
      <c r="AET101" s="77"/>
      <c r="AEU101" s="77"/>
      <c r="AEV101" s="77"/>
      <c r="AEW101" s="77"/>
      <c r="AEX101" s="77"/>
      <c r="AEY101" s="77"/>
      <c r="AEZ101" s="77"/>
      <c r="AFA101" s="77"/>
      <c r="AFB101" s="77"/>
      <c r="AFC101" s="77"/>
      <c r="AFD101" s="77"/>
      <c r="AFE101" s="77"/>
      <c r="AFF101" s="77"/>
      <c r="AFG101" s="77"/>
      <c r="AFH101" s="77"/>
      <c r="AFI101" s="77"/>
      <c r="AFJ101" s="77"/>
      <c r="AFK101" s="77"/>
      <c r="AFL101" s="77"/>
      <c r="AFM101" s="77"/>
      <c r="AFN101" s="77"/>
      <c r="AFO101" s="77"/>
      <c r="AFP101" s="77"/>
      <c r="AFQ101" s="77"/>
      <c r="AFR101" s="77"/>
      <c r="AFS101" s="77"/>
      <c r="AFT101" s="77"/>
      <c r="AFU101" s="77"/>
      <c r="AFV101" s="77"/>
      <c r="AFW101" s="77"/>
      <c r="AFX101" s="77"/>
      <c r="AFY101" s="77"/>
      <c r="AFZ101" s="77"/>
      <c r="AGA101" s="77"/>
      <c r="AGB101" s="77"/>
      <c r="AGC101" s="77"/>
      <c r="AGD101" s="77"/>
      <c r="AGE101" s="77"/>
      <c r="AGF101" s="77"/>
      <c r="AGG101" s="77"/>
      <c r="AGH101" s="77"/>
      <c r="AGI101" s="77"/>
      <c r="AGJ101" s="77"/>
      <c r="AGK101" s="77"/>
      <c r="AGL101" s="77"/>
      <c r="AGM101" s="77"/>
      <c r="AGN101" s="77"/>
      <c r="AGO101" s="77"/>
      <c r="AGP101" s="77"/>
      <c r="AGQ101" s="77"/>
      <c r="AGR101" s="77"/>
      <c r="AGS101" s="77"/>
      <c r="AGT101" s="77"/>
      <c r="AGU101" s="77"/>
      <c r="AGV101" s="77"/>
      <c r="AGW101" s="77"/>
      <c r="AGX101" s="77"/>
      <c r="AGY101" s="77"/>
      <c r="AGZ101" s="77"/>
      <c r="AHA101" s="77"/>
      <c r="AHB101" s="77"/>
      <c r="AHC101" s="77"/>
      <c r="AHD101" s="77"/>
      <c r="AHE101" s="77"/>
      <c r="AHF101" s="77"/>
      <c r="AHG101" s="77"/>
      <c r="AHH101" s="77"/>
      <c r="AHI101" s="77"/>
      <c r="AHJ101" s="77"/>
      <c r="AHK101" s="77"/>
      <c r="AHL101" s="77"/>
      <c r="AHM101" s="77"/>
      <c r="AHN101" s="77"/>
      <c r="AHO101" s="77"/>
      <c r="AHP101" s="77"/>
      <c r="AHQ101" s="77"/>
      <c r="AHR101" s="77"/>
      <c r="AHS101" s="77"/>
      <c r="AHT101" s="77"/>
      <c r="AHU101" s="77"/>
      <c r="AHV101" s="77"/>
      <c r="AHW101" s="77"/>
      <c r="AHX101" s="77"/>
      <c r="AHY101" s="77"/>
      <c r="AHZ101" s="77"/>
      <c r="AIA101" s="77"/>
      <c r="AIB101" s="77"/>
      <c r="AIC101" s="77"/>
      <c r="AID101" s="77"/>
      <c r="AIE101" s="77"/>
      <c r="AIF101" s="77"/>
      <c r="AIG101" s="77"/>
      <c r="AIH101" s="77"/>
      <c r="AII101" s="77"/>
      <c r="AIJ101" s="77"/>
      <c r="AIK101" s="77"/>
      <c r="AIL101" s="77"/>
      <c r="AIM101" s="77"/>
      <c r="AIN101" s="77"/>
      <c r="AIO101" s="77"/>
      <c r="AIP101" s="77"/>
      <c r="AIQ101" s="77"/>
      <c r="AIR101" s="77"/>
      <c r="AIS101" s="77"/>
      <c r="AIT101" s="77"/>
      <c r="AIU101" s="77"/>
      <c r="AIV101" s="77"/>
      <c r="AIW101" s="77"/>
      <c r="AIX101" s="77"/>
      <c r="AIY101" s="77"/>
      <c r="AIZ101" s="77"/>
      <c r="AJA101" s="77"/>
      <c r="AJB101" s="77"/>
      <c r="AJC101" s="77"/>
      <c r="AJD101" s="77"/>
      <c r="AJE101" s="77"/>
      <c r="AJF101" s="77"/>
      <c r="AJG101" s="77"/>
      <c r="AJH101" s="77"/>
      <c r="AJI101" s="77"/>
      <c r="AJJ101" s="77"/>
      <c r="AJK101" s="77"/>
      <c r="AJL101" s="77"/>
      <c r="AJM101" s="77"/>
      <c r="AJN101" s="77"/>
      <c r="AJO101" s="77"/>
      <c r="AJP101" s="77"/>
      <c r="AJQ101" s="77"/>
      <c r="AJR101" s="77"/>
      <c r="AJS101" s="77"/>
      <c r="AJT101" s="77"/>
      <c r="AJU101" s="77"/>
      <c r="AJV101" s="77"/>
      <c r="AJW101" s="77"/>
      <c r="AJX101" s="77"/>
      <c r="AJY101" s="77"/>
      <c r="AJZ101" s="77"/>
      <c r="AKA101" s="77"/>
      <c r="AKB101" s="77"/>
      <c r="AKC101" s="77"/>
      <c r="AKD101" s="77"/>
      <c r="AKE101" s="77"/>
      <c r="AKF101" s="77"/>
      <c r="AKG101" s="77"/>
      <c r="AKH101" s="77"/>
      <c r="AKI101" s="77"/>
      <c r="AKJ101" s="77"/>
      <c r="AKK101" s="77"/>
      <c r="AKL101" s="77"/>
      <c r="AKM101" s="77"/>
      <c r="AKN101" s="77"/>
      <c r="AKO101" s="77"/>
      <c r="AKP101" s="77"/>
      <c r="AKQ101" s="77"/>
      <c r="AKR101" s="77"/>
      <c r="AKS101" s="77"/>
      <c r="AKT101" s="77"/>
      <c r="AKU101" s="77"/>
      <c r="AKV101" s="77"/>
      <c r="AKW101" s="77"/>
      <c r="AKX101" s="77"/>
      <c r="AKY101" s="77"/>
      <c r="AKZ101" s="77"/>
      <c r="ALA101" s="77"/>
      <c r="ALB101" s="77"/>
      <c r="ALC101" s="77"/>
      <c r="ALD101" s="77"/>
      <c r="ALE101" s="77"/>
      <c r="ALF101" s="77"/>
      <c r="ALG101" s="77"/>
      <c r="ALH101" s="77"/>
      <c r="ALI101" s="77"/>
      <c r="ALJ101" s="77"/>
      <c r="ALK101" s="77"/>
      <c r="ALL101" s="77"/>
      <c r="ALM101" s="77"/>
      <c r="ALN101" s="77"/>
      <c r="ALO101" s="77"/>
      <c r="ALP101" s="77"/>
      <c r="ALQ101" s="77"/>
      <c r="ALR101" s="77"/>
      <c r="ALS101" s="77"/>
      <c r="ALT101" s="77"/>
      <c r="ALU101" s="77"/>
      <c r="ALV101" s="77"/>
      <c r="ALW101" s="77"/>
      <c r="ALX101" s="77"/>
      <c r="ALY101" s="77"/>
      <c r="ALZ101" s="77"/>
      <c r="AMA101" s="77"/>
      <c r="AMB101" s="77"/>
      <c r="AMC101" s="77"/>
      <c r="AMD101" s="77"/>
      <c r="AME101" s="77"/>
      <c r="AMF101" s="77"/>
      <c r="AMG101" s="77"/>
      <c r="AMH101" s="77"/>
      <c r="AMI101" s="77"/>
      <c r="AMJ101" s="77"/>
    </row>
    <row r="102" spans="1:1024" ht="39.75" customHeight="1">
      <c r="A102" s="84" t="s">
        <v>94</v>
      </c>
      <c r="B102" s="85" t="s">
        <v>95</v>
      </c>
      <c r="C102" s="81"/>
      <c r="D102" s="81"/>
      <c r="E102" s="81"/>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77"/>
      <c r="DH102" s="77"/>
      <c r="DI102" s="77"/>
      <c r="DJ102" s="77"/>
      <c r="DK102" s="77"/>
      <c r="DL102" s="77"/>
      <c r="DM102" s="77"/>
      <c r="DN102" s="77"/>
      <c r="DO102" s="77"/>
      <c r="DP102" s="77"/>
      <c r="DQ102" s="77"/>
      <c r="DR102" s="77"/>
      <c r="DS102" s="77"/>
      <c r="DT102" s="77"/>
      <c r="DU102" s="77"/>
      <c r="DV102" s="77"/>
      <c r="DW102" s="77"/>
      <c r="DX102" s="77"/>
      <c r="DY102" s="77"/>
      <c r="DZ102" s="77"/>
      <c r="EA102" s="77"/>
      <c r="EB102" s="77"/>
      <c r="EC102" s="77"/>
      <c r="ED102" s="77"/>
      <c r="EE102" s="77"/>
      <c r="EF102" s="77"/>
      <c r="EG102" s="77"/>
      <c r="EH102" s="77"/>
      <c r="EI102" s="77"/>
      <c r="EJ102" s="77"/>
      <c r="EK102" s="77"/>
      <c r="EL102" s="77"/>
      <c r="EM102" s="77"/>
      <c r="EN102" s="77"/>
      <c r="EO102" s="77"/>
      <c r="EP102" s="77"/>
      <c r="EQ102" s="77"/>
      <c r="ER102" s="77"/>
      <c r="ES102" s="77"/>
      <c r="ET102" s="77"/>
      <c r="EU102" s="77"/>
      <c r="EV102" s="77"/>
      <c r="EW102" s="77"/>
      <c r="EX102" s="77"/>
      <c r="EY102" s="77"/>
      <c r="EZ102" s="77"/>
      <c r="FA102" s="77"/>
      <c r="FB102" s="77"/>
      <c r="FC102" s="77"/>
      <c r="FD102" s="77"/>
      <c r="FE102" s="77"/>
      <c r="FF102" s="77"/>
      <c r="FG102" s="77"/>
      <c r="FH102" s="77"/>
      <c r="FI102" s="77"/>
      <c r="FJ102" s="77"/>
      <c r="FK102" s="77"/>
      <c r="FL102" s="77"/>
      <c r="FM102" s="77"/>
      <c r="FN102" s="77"/>
      <c r="FO102" s="77"/>
      <c r="FP102" s="77"/>
      <c r="FQ102" s="77"/>
      <c r="FR102" s="77"/>
      <c r="FS102" s="77"/>
      <c r="FT102" s="77"/>
      <c r="FU102" s="77"/>
      <c r="FV102" s="77"/>
      <c r="FW102" s="77"/>
      <c r="FX102" s="77"/>
      <c r="FY102" s="77"/>
      <c r="FZ102" s="77"/>
      <c r="GA102" s="77"/>
      <c r="GB102" s="77"/>
      <c r="GC102" s="77"/>
      <c r="GD102" s="77"/>
      <c r="GE102" s="77"/>
      <c r="GF102" s="77"/>
      <c r="GG102" s="77"/>
      <c r="GH102" s="77"/>
      <c r="GI102" s="77"/>
      <c r="GJ102" s="77"/>
      <c r="GK102" s="77"/>
      <c r="GL102" s="77"/>
      <c r="GM102" s="77"/>
      <c r="GN102" s="77"/>
      <c r="GO102" s="77"/>
      <c r="GP102" s="77"/>
      <c r="GQ102" s="77"/>
      <c r="GR102" s="77"/>
      <c r="GS102" s="77"/>
      <c r="GT102" s="77"/>
      <c r="GU102" s="77"/>
      <c r="GV102" s="77"/>
      <c r="GW102" s="77"/>
      <c r="GX102" s="77"/>
      <c r="GY102" s="77"/>
      <c r="GZ102" s="77"/>
      <c r="HA102" s="77"/>
      <c r="HB102" s="77"/>
      <c r="HC102" s="77"/>
      <c r="HD102" s="77"/>
      <c r="HE102" s="77"/>
      <c r="HF102" s="77"/>
      <c r="HG102" s="77"/>
      <c r="HH102" s="77"/>
      <c r="HI102" s="77"/>
      <c r="HJ102" s="77"/>
      <c r="HK102" s="77"/>
      <c r="HL102" s="77"/>
      <c r="HM102" s="77"/>
      <c r="HN102" s="77"/>
      <c r="HO102" s="77"/>
      <c r="HP102" s="77"/>
      <c r="HQ102" s="77"/>
      <c r="HR102" s="77"/>
      <c r="HS102" s="77"/>
      <c r="HT102" s="77"/>
      <c r="HU102" s="77"/>
      <c r="HV102" s="77"/>
      <c r="HW102" s="77"/>
      <c r="HX102" s="77"/>
      <c r="HY102" s="77"/>
      <c r="HZ102" s="77"/>
      <c r="IA102" s="77"/>
      <c r="IB102" s="77"/>
      <c r="IC102" s="77"/>
      <c r="ID102" s="77"/>
      <c r="IE102" s="77"/>
      <c r="IF102" s="77"/>
      <c r="IG102" s="77"/>
      <c r="IH102" s="77"/>
      <c r="II102" s="77"/>
      <c r="IJ102" s="77"/>
      <c r="IK102" s="77"/>
      <c r="IL102" s="77"/>
      <c r="IM102" s="77"/>
      <c r="IN102" s="77"/>
      <c r="IO102" s="77"/>
      <c r="IP102" s="77"/>
      <c r="IQ102" s="77"/>
      <c r="IR102" s="77"/>
      <c r="IS102" s="77"/>
      <c r="IT102" s="77"/>
      <c r="IU102" s="77"/>
      <c r="IV102" s="77"/>
      <c r="IW102" s="77"/>
      <c r="IX102" s="77"/>
      <c r="IY102" s="77"/>
      <c r="IZ102" s="77"/>
      <c r="JA102" s="77"/>
      <c r="JB102" s="77"/>
      <c r="JC102" s="77"/>
      <c r="JD102" s="77"/>
      <c r="JE102" s="77"/>
      <c r="JF102" s="77"/>
      <c r="JG102" s="77"/>
      <c r="JH102" s="77"/>
      <c r="JI102" s="77"/>
      <c r="JJ102" s="77"/>
      <c r="JK102" s="77"/>
      <c r="JL102" s="77"/>
      <c r="JM102" s="77"/>
      <c r="JN102" s="77"/>
      <c r="JO102" s="77"/>
      <c r="JP102" s="77"/>
      <c r="JQ102" s="77"/>
      <c r="JR102" s="77"/>
      <c r="JS102" s="77"/>
      <c r="JT102" s="77"/>
      <c r="JU102" s="77"/>
      <c r="JV102" s="77"/>
      <c r="JW102" s="77"/>
      <c r="JX102" s="77"/>
      <c r="JY102" s="77"/>
      <c r="JZ102" s="77"/>
      <c r="KA102" s="77"/>
      <c r="KB102" s="77"/>
      <c r="KC102" s="77"/>
      <c r="KD102" s="77"/>
      <c r="KE102" s="77"/>
      <c r="KF102" s="77"/>
      <c r="KG102" s="77"/>
      <c r="KH102" s="77"/>
      <c r="KI102" s="77"/>
      <c r="KJ102" s="77"/>
      <c r="KK102" s="77"/>
      <c r="KL102" s="77"/>
      <c r="KM102" s="77"/>
      <c r="KN102" s="77"/>
      <c r="KO102" s="77"/>
      <c r="KP102" s="77"/>
      <c r="KQ102" s="77"/>
      <c r="KR102" s="77"/>
      <c r="KS102" s="77"/>
      <c r="KT102" s="77"/>
      <c r="KU102" s="77"/>
      <c r="KV102" s="77"/>
      <c r="KW102" s="77"/>
      <c r="KX102" s="77"/>
      <c r="KY102" s="77"/>
      <c r="KZ102" s="77"/>
      <c r="LA102" s="77"/>
      <c r="LB102" s="77"/>
      <c r="LC102" s="77"/>
      <c r="LD102" s="77"/>
      <c r="LE102" s="77"/>
      <c r="LF102" s="77"/>
      <c r="LG102" s="77"/>
      <c r="LH102" s="77"/>
      <c r="LI102" s="77"/>
      <c r="LJ102" s="77"/>
      <c r="LK102" s="77"/>
      <c r="LL102" s="77"/>
      <c r="LM102" s="77"/>
      <c r="LN102" s="77"/>
      <c r="LO102" s="77"/>
      <c r="LP102" s="77"/>
      <c r="LQ102" s="77"/>
      <c r="LR102" s="77"/>
      <c r="LS102" s="77"/>
      <c r="LT102" s="77"/>
      <c r="LU102" s="77"/>
      <c r="LV102" s="77"/>
      <c r="LW102" s="77"/>
      <c r="LX102" s="77"/>
      <c r="LY102" s="77"/>
      <c r="LZ102" s="77"/>
      <c r="MA102" s="77"/>
      <c r="MB102" s="77"/>
      <c r="MC102" s="77"/>
      <c r="MD102" s="77"/>
      <c r="ME102" s="77"/>
      <c r="MF102" s="77"/>
      <c r="MG102" s="77"/>
      <c r="MH102" s="77"/>
      <c r="MI102" s="77"/>
      <c r="MJ102" s="77"/>
      <c r="MK102" s="77"/>
      <c r="ML102" s="77"/>
      <c r="MM102" s="77"/>
      <c r="MN102" s="77"/>
      <c r="MO102" s="77"/>
      <c r="MP102" s="77"/>
      <c r="MQ102" s="77"/>
      <c r="MR102" s="77"/>
      <c r="MS102" s="77"/>
      <c r="MT102" s="77"/>
      <c r="MU102" s="77"/>
      <c r="MV102" s="77"/>
      <c r="MW102" s="77"/>
      <c r="MX102" s="77"/>
      <c r="MY102" s="77"/>
      <c r="MZ102" s="77"/>
      <c r="NA102" s="77"/>
      <c r="NB102" s="77"/>
      <c r="NC102" s="77"/>
      <c r="ND102" s="77"/>
      <c r="NE102" s="77"/>
      <c r="NF102" s="77"/>
      <c r="NG102" s="77"/>
      <c r="NH102" s="77"/>
      <c r="NI102" s="77"/>
      <c r="NJ102" s="77"/>
      <c r="NK102" s="77"/>
      <c r="NL102" s="77"/>
      <c r="NM102" s="77"/>
      <c r="NN102" s="77"/>
      <c r="NO102" s="77"/>
      <c r="NP102" s="77"/>
      <c r="NQ102" s="77"/>
      <c r="NR102" s="77"/>
      <c r="NS102" s="77"/>
      <c r="NT102" s="77"/>
      <c r="NU102" s="77"/>
      <c r="NV102" s="77"/>
      <c r="NW102" s="77"/>
      <c r="NX102" s="77"/>
      <c r="NY102" s="77"/>
      <c r="NZ102" s="77"/>
      <c r="OA102" s="77"/>
      <c r="OB102" s="77"/>
      <c r="OC102" s="77"/>
      <c r="OD102" s="77"/>
      <c r="OE102" s="77"/>
      <c r="OF102" s="77"/>
      <c r="OG102" s="77"/>
      <c r="OH102" s="77"/>
      <c r="OI102" s="77"/>
      <c r="OJ102" s="77"/>
      <c r="OK102" s="77"/>
      <c r="OL102" s="77"/>
      <c r="OM102" s="77"/>
      <c r="ON102" s="77"/>
      <c r="OO102" s="77"/>
      <c r="OP102" s="77"/>
      <c r="OQ102" s="77"/>
      <c r="OR102" s="77"/>
      <c r="OS102" s="77"/>
      <c r="OT102" s="77"/>
      <c r="OU102" s="77"/>
      <c r="OV102" s="77"/>
      <c r="OW102" s="77"/>
      <c r="OX102" s="77"/>
      <c r="OY102" s="77"/>
      <c r="OZ102" s="77"/>
      <c r="PA102" s="77"/>
      <c r="PB102" s="77"/>
      <c r="PC102" s="77"/>
      <c r="PD102" s="77"/>
      <c r="PE102" s="77"/>
      <c r="PF102" s="77"/>
      <c r="PG102" s="77"/>
      <c r="PH102" s="77"/>
      <c r="PI102" s="77"/>
      <c r="PJ102" s="77"/>
      <c r="PK102" s="77"/>
      <c r="PL102" s="77"/>
      <c r="PM102" s="77"/>
      <c r="PN102" s="77"/>
      <c r="PO102" s="77"/>
      <c r="PP102" s="77"/>
      <c r="PQ102" s="77"/>
      <c r="PR102" s="77"/>
      <c r="PS102" s="77"/>
      <c r="PT102" s="77"/>
      <c r="PU102" s="77"/>
      <c r="PV102" s="77"/>
      <c r="PW102" s="77"/>
      <c r="PX102" s="77"/>
      <c r="PY102" s="77"/>
      <c r="PZ102" s="77"/>
      <c r="QA102" s="77"/>
      <c r="QB102" s="77"/>
      <c r="QC102" s="77"/>
      <c r="QD102" s="77"/>
      <c r="QE102" s="77"/>
      <c r="QF102" s="77"/>
      <c r="QG102" s="77"/>
      <c r="QH102" s="77"/>
      <c r="QI102" s="77"/>
      <c r="QJ102" s="77"/>
      <c r="QK102" s="77"/>
      <c r="QL102" s="77"/>
      <c r="QM102" s="77"/>
      <c r="QN102" s="77"/>
      <c r="QO102" s="77"/>
      <c r="QP102" s="77"/>
      <c r="QQ102" s="77"/>
      <c r="QR102" s="77"/>
      <c r="QS102" s="77"/>
      <c r="QT102" s="77"/>
      <c r="QU102" s="77"/>
      <c r="QV102" s="77"/>
      <c r="QW102" s="77"/>
      <c r="QX102" s="77"/>
      <c r="QY102" s="77"/>
      <c r="QZ102" s="77"/>
      <c r="RA102" s="77"/>
      <c r="RB102" s="77"/>
      <c r="RC102" s="77"/>
      <c r="RD102" s="77"/>
      <c r="RE102" s="77"/>
      <c r="RF102" s="77"/>
      <c r="RG102" s="77"/>
      <c r="RH102" s="77"/>
      <c r="RI102" s="77"/>
      <c r="RJ102" s="77"/>
      <c r="RK102" s="77"/>
      <c r="RL102" s="77"/>
      <c r="RM102" s="77"/>
      <c r="RN102" s="77"/>
      <c r="RO102" s="77"/>
      <c r="RP102" s="77"/>
      <c r="RQ102" s="77"/>
      <c r="RR102" s="77"/>
      <c r="RS102" s="77"/>
      <c r="RT102" s="77"/>
      <c r="RU102" s="77"/>
      <c r="RV102" s="77"/>
      <c r="RW102" s="77"/>
      <c r="RX102" s="77"/>
      <c r="RY102" s="77"/>
      <c r="RZ102" s="77"/>
      <c r="SA102" s="77"/>
      <c r="SB102" s="77"/>
      <c r="SC102" s="77"/>
      <c r="SD102" s="77"/>
      <c r="SE102" s="77"/>
      <c r="SF102" s="77"/>
      <c r="SG102" s="77"/>
      <c r="SH102" s="77"/>
      <c r="SI102" s="77"/>
      <c r="SJ102" s="77"/>
      <c r="SK102" s="77"/>
      <c r="SL102" s="77"/>
      <c r="SM102" s="77"/>
      <c r="SN102" s="77"/>
      <c r="SO102" s="77"/>
      <c r="SP102" s="77"/>
      <c r="SQ102" s="77"/>
      <c r="SR102" s="77"/>
      <c r="SS102" s="77"/>
      <c r="ST102" s="77"/>
      <c r="SU102" s="77"/>
      <c r="SV102" s="77"/>
      <c r="SW102" s="77"/>
      <c r="SX102" s="77"/>
      <c r="SY102" s="77"/>
      <c r="SZ102" s="77"/>
      <c r="TA102" s="77"/>
      <c r="TB102" s="77"/>
      <c r="TC102" s="77"/>
      <c r="TD102" s="77"/>
      <c r="TE102" s="77"/>
      <c r="TF102" s="77"/>
      <c r="TG102" s="77"/>
      <c r="TH102" s="77"/>
      <c r="TI102" s="77"/>
      <c r="TJ102" s="77"/>
      <c r="TK102" s="77"/>
      <c r="TL102" s="77"/>
      <c r="TM102" s="77"/>
      <c r="TN102" s="77"/>
      <c r="TO102" s="77"/>
      <c r="TP102" s="77"/>
      <c r="TQ102" s="77"/>
      <c r="TR102" s="77"/>
      <c r="TS102" s="77"/>
      <c r="TT102" s="77"/>
      <c r="TU102" s="77"/>
      <c r="TV102" s="77"/>
      <c r="TW102" s="77"/>
      <c r="TX102" s="77"/>
      <c r="TY102" s="77"/>
      <c r="TZ102" s="77"/>
      <c r="UA102" s="77"/>
      <c r="UB102" s="77"/>
      <c r="UC102" s="77"/>
      <c r="UD102" s="77"/>
      <c r="UE102" s="77"/>
      <c r="UF102" s="77"/>
      <c r="UG102" s="77"/>
      <c r="UH102" s="77"/>
      <c r="UI102" s="77"/>
      <c r="UJ102" s="77"/>
      <c r="UK102" s="77"/>
      <c r="UL102" s="77"/>
      <c r="UM102" s="77"/>
      <c r="UN102" s="77"/>
      <c r="UO102" s="77"/>
      <c r="UP102" s="77"/>
      <c r="UQ102" s="77"/>
      <c r="UR102" s="77"/>
      <c r="US102" s="77"/>
      <c r="UT102" s="77"/>
      <c r="UU102" s="77"/>
      <c r="UV102" s="77"/>
      <c r="UW102" s="77"/>
      <c r="UX102" s="77"/>
      <c r="UY102" s="77"/>
      <c r="UZ102" s="77"/>
      <c r="VA102" s="77"/>
      <c r="VB102" s="77"/>
      <c r="VC102" s="77"/>
      <c r="VD102" s="77"/>
      <c r="VE102" s="77"/>
      <c r="VF102" s="77"/>
      <c r="VG102" s="77"/>
      <c r="VH102" s="77"/>
      <c r="VI102" s="77"/>
      <c r="VJ102" s="77"/>
      <c r="VK102" s="77"/>
      <c r="VL102" s="77"/>
      <c r="VM102" s="77"/>
      <c r="VN102" s="77"/>
      <c r="VO102" s="77"/>
      <c r="VP102" s="77"/>
      <c r="VQ102" s="77"/>
      <c r="VR102" s="77"/>
      <c r="VS102" s="77"/>
      <c r="VT102" s="77"/>
      <c r="VU102" s="77"/>
      <c r="VV102" s="77"/>
      <c r="VW102" s="77"/>
      <c r="VX102" s="77"/>
      <c r="VY102" s="77"/>
      <c r="VZ102" s="77"/>
      <c r="WA102" s="77"/>
      <c r="WB102" s="77"/>
      <c r="WC102" s="77"/>
      <c r="WD102" s="77"/>
      <c r="WE102" s="77"/>
      <c r="WF102" s="77"/>
      <c r="WG102" s="77"/>
      <c r="WH102" s="77"/>
      <c r="WI102" s="77"/>
      <c r="WJ102" s="77"/>
      <c r="WK102" s="77"/>
      <c r="WL102" s="77"/>
      <c r="WM102" s="77"/>
      <c r="WN102" s="77"/>
      <c r="WO102" s="77"/>
      <c r="WP102" s="77"/>
      <c r="WQ102" s="77"/>
      <c r="WR102" s="77"/>
      <c r="WS102" s="77"/>
      <c r="WT102" s="77"/>
      <c r="WU102" s="77"/>
      <c r="WV102" s="77"/>
      <c r="WW102" s="77"/>
      <c r="WX102" s="77"/>
      <c r="WY102" s="77"/>
      <c r="WZ102" s="77"/>
      <c r="XA102" s="77"/>
      <c r="XB102" s="77"/>
      <c r="XC102" s="77"/>
      <c r="XD102" s="77"/>
      <c r="XE102" s="77"/>
      <c r="XF102" s="77"/>
      <c r="XG102" s="77"/>
      <c r="XH102" s="77"/>
      <c r="XI102" s="77"/>
      <c r="XJ102" s="77"/>
      <c r="XK102" s="77"/>
      <c r="XL102" s="77"/>
      <c r="XM102" s="77"/>
      <c r="XN102" s="77"/>
      <c r="XO102" s="77"/>
      <c r="XP102" s="77"/>
      <c r="XQ102" s="77"/>
      <c r="XR102" s="77"/>
      <c r="XS102" s="77"/>
      <c r="XT102" s="77"/>
      <c r="XU102" s="77"/>
      <c r="XV102" s="77"/>
      <c r="XW102" s="77"/>
      <c r="XX102" s="77"/>
      <c r="XY102" s="77"/>
      <c r="XZ102" s="77"/>
      <c r="YA102" s="77"/>
      <c r="YB102" s="77"/>
      <c r="YC102" s="77"/>
      <c r="YD102" s="77"/>
      <c r="YE102" s="77"/>
      <c r="YF102" s="77"/>
      <c r="YG102" s="77"/>
      <c r="YH102" s="77"/>
      <c r="YI102" s="77"/>
      <c r="YJ102" s="77"/>
      <c r="YK102" s="77"/>
      <c r="YL102" s="77"/>
      <c r="YM102" s="77"/>
      <c r="YN102" s="77"/>
      <c r="YO102" s="77"/>
      <c r="YP102" s="77"/>
      <c r="YQ102" s="77"/>
      <c r="YR102" s="77"/>
      <c r="YS102" s="77"/>
      <c r="YT102" s="77"/>
      <c r="YU102" s="77"/>
      <c r="YV102" s="77"/>
      <c r="YW102" s="77"/>
      <c r="YX102" s="77"/>
      <c r="YY102" s="77"/>
      <c r="YZ102" s="77"/>
      <c r="ZA102" s="77"/>
      <c r="ZB102" s="77"/>
      <c r="ZC102" s="77"/>
      <c r="ZD102" s="77"/>
      <c r="ZE102" s="77"/>
      <c r="ZF102" s="77"/>
      <c r="ZG102" s="77"/>
      <c r="ZH102" s="77"/>
      <c r="ZI102" s="77"/>
      <c r="ZJ102" s="77"/>
      <c r="ZK102" s="77"/>
      <c r="ZL102" s="77"/>
      <c r="ZM102" s="77"/>
      <c r="ZN102" s="77"/>
      <c r="ZO102" s="77"/>
      <c r="ZP102" s="77"/>
      <c r="ZQ102" s="77"/>
      <c r="ZR102" s="77"/>
      <c r="ZS102" s="77"/>
      <c r="ZT102" s="77"/>
      <c r="ZU102" s="77"/>
      <c r="ZV102" s="77"/>
      <c r="ZW102" s="77"/>
      <c r="ZX102" s="77"/>
      <c r="ZY102" s="77"/>
      <c r="ZZ102" s="77"/>
      <c r="AAA102" s="77"/>
      <c r="AAB102" s="77"/>
      <c r="AAC102" s="77"/>
      <c r="AAD102" s="77"/>
      <c r="AAE102" s="77"/>
      <c r="AAF102" s="77"/>
      <c r="AAG102" s="77"/>
      <c r="AAH102" s="77"/>
      <c r="AAI102" s="77"/>
      <c r="AAJ102" s="77"/>
      <c r="AAK102" s="77"/>
      <c r="AAL102" s="77"/>
      <c r="AAM102" s="77"/>
      <c r="AAN102" s="77"/>
      <c r="AAO102" s="77"/>
      <c r="AAP102" s="77"/>
      <c r="AAQ102" s="77"/>
      <c r="AAR102" s="77"/>
      <c r="AAS102" s="77"/>
      <c r="AAT102" s="77"/>
      <c r="AAU102" s="77"/>
      <c r="AAV102" s="77"/>
      <c r="AAW102" s="77"/>
      <c r="AAX102" s="77"/>
      <c r="AAY102" s="77"/>
      <c r="AAZ102" s="77"/>
      <c r="ABA102" s="77"/>
      <c r="ABB102" s="77"/>
      <c r="ABC102" s="77"/>
      <c r="ABD102" s="77"/>
      <c r="ABE102" s="77"/>
      <c r="ABF102" s="77"/>
      <c r="ABG102" s="77"/>
      <c r="ABH102" s="77"/>
      <c r="ABI102" s="77"/>
      <c r="ABJ102" s="77"/>
      <c r="ABK102" s="77"/>
      <c r="ABL102" s="77"/>
      <c r="ABM102" s="77"/>
      <c r="ABN102" s="77"/>
      <c r="ABO102" s="77"/>
      <c r="ABP102" s="77"/>
      <c r="ABQ102" s="77"/>
      <c r="ABR102" s="77"/>
      <c r="ABS102" s="77"/>
      <c r="ABT102" s="77"/>
      <c r="ABU102" s="77"/>
      <c r="ABV102" s="77"/>
      <c r="ABW102" s="77"/>
      <c r="ABX102" s="77"/>
      <c r="ABY102" s="77"/>
      <c r="ABZ102" s="77"/>
      <c r="ACA102" s="77"/>
      <c r="ACB102" s="77"/>
      <c r="ACC102" s="77"/>
      <c r="ACD102" s="77"/>
      <c r="ACE102" s="77"/>
      <c r="ACF102" s="77"/>
      <c r="ACG102" s="77"/>
      <c r="ACH102" s="77"/>
      <c r="ACI102" s="77"/>
      <c r="ACJ102" s="77"/>
      <c r="ACK102" s="77"/>
      <c r="ACL102" s="77"/>
      <c r="ACM102" s="77"/>
      <c r="ACN102" s="77"/>
      <c r="ACO102" s="77"/>
      <c r="ACP102" s="77"/>
      <c r="ACQ102" s="77"/>
      <c r="ACR102" s="77"/>
      <c r="ACS102" s="77"/>
      <c r="ACT102" s="77"/>
      <c r="ACU102" s="77"/>
      <c r="ACV102" s="77"/>
      <c r="ACW102" s="77"/>
      <c r="ACX102" s="77"/>
      <c r="ACY102" s="77"/>
      <c r="ACZ102" s="77"/>
      <c r="ADA102" s="77"/>
      <c r="ADB102" s="77"/>
      <c r="ADC102" s="77"/>
      <c r="ADD102" s="77"/>
      <c r="ADE102" s="77"/>
      <c r="ADF102" s="77"/>
      <c r="ADG102" s="77"/>
      <c r="ADH102" s="77"/>
      <c r="ADI102" s="77"/>
      <c r="ADJ102" s="77"/>
      <c r="ADK102" s="77"/>
      <c r="ADL102" s="77"/>
      <c r="ADM102" s="77"/>
      <c r="ADN102" s="77"/>
      <c r="ADO102" s="77"/>
      <c r="ADP102" s="77"/>
      <c r="ADQ102" s="77"/>
      <c r="ADR102" s="77"/>
      <c r="ADS102" s="77"/>
      <c r="ADT102" s="77"/>
      <c r="ADU102" s="77"/>
      <c r="ADV102" s="77"/>
      <c r="ADW102" s="77"/>
      <c r="ADX102" s="77"/>
      <c r="ADY102" s="77"/>
      <c r="ADZ102" s="77"/>
      <c r="AEA102" s="77"/>
      <c r="AEB102" s="77"/>
      <c r="AEC102" s="77"/>
      <c r="AED102" s="77"/>
      <c r="AEE102" s="77"/>
      <c r="AEF102" s="77"/>
      <c r="AEG102" s="77"/>
      <c r="AEH102" s="77"/>
      <c r="AEI102" s="77"/>
      <c r="AEJ102" s="77"/>
      <c r="AEK102" s="77"/>
      <c r="AEL102" s="77"/>
      <c r="AEM102" s="77"/>
      <c r="AEN102" s="77"/>
      <c r="AEO102" s="77"/>
      <c r="AEP102" s="77"/>
      <c r="AEQ102" s="77"/>
      <c r="AER102" s="77"/>
      <c r="AES102" s="77"/>
      <c r="AET102" s="77"/>
      <c r="AEU102" s="77"/>
      <c r="AEV102" s="77"/>
      <c r="AEW102" s="77"/>
      <c r="AEX102" s="77"/>
      <c r="AEY102" s="77"/>
      <c r="AEZ102" s="77"/>
      <c r="AFA102" s="77"/>
      <c r="AFB102" s="77"/>
      <c r="AFC102" s="77"/>
      <c r="AFD102" s="77"/>
      <c r="AFE102" s="77"/>
      <c r="AFF102" s="77"/>
      <c r="AFG102" s="77"/>
      <c r="AFH102" s="77"/>
      <c r="AFI102" s="77"/>
      <c r="AFJ102" s="77"/>
      <c r="AFK102" s="77"/>
      <c r="AFL102" s="77"/>
      <c r="AFM102" s="77"/>
      <c r="AFN102" s="77"/>
      <c r="AFO102" s="77"/>
      <c r="AFP102" s="77"/>
      <c r="AFQ102" s="77"/>
      <c r="AFR102" s="77"/>
      <c r="AFS102" s="77"/>
      <c r="AFT102" s="77"/>
      <c r="AFU102" s="77"/>
      <c r="AFV102" s="77"/>
      <c r="AFW102" s="77"/>
      <c r="AFX102" s="77"/>
      <c r="AFY102" s="77"/>
      <c r="AFZ102" s="77"/>
      <c r="AGA102" s="77"/>
      <c r="AGB102" s="77"/>
      <c r="AGC102" s="77"/>
      <c r="AGD102" s="77"/>
      <c r="AGE102" s="77"/>
      <c r="AGF102" s="77"/>
      <c r="AGG102" s="77"/>
      <c r="AGH102" s="77"/>
      <c r="AGI102" s="77"/>
      <c r="AGJ102" s="77"/>
      <c r="AGK102" s="77"/>
      <c r="AGL102" s="77"/>
      <c r="AGM102" s="77"/>
      <c r="AGN102" s="77"/>
      <c r="AGO102" s="77"/>
      <c r="AGP102" s="77"/>
      <c r="AGQ102" s="77"/>
      <c r="AGR102" s="77"/>
      <c r="AGS102" s="77"/>
      <c r="AGT102" s="77"/>
      <c r="AGU102" s="77"/>
      <c r="AGV102" s="77"/>
      <c r="AGW102" s="77"/>
      <c r="AGX102" s="77"/>
      <c r="AGY102" s="77"/>
      <c r="AGZ102" s="77"/>
      <c r="AHA102" s="77"/>
      <c r="AHB102" s="77"/>
      <c r="AHC102" s="77"/>
      <c r="AHD102" s="77"/>
      <c r="AHE102" s="77"/>
      <c r="AHF102" s="77"/>
      <c r="AHG102" s="77"/>
      <c r="AHH102" s="77"/>
      <c r="AHI102" s="77"/>
      <c r="AHJ102" s="77"/>
      <c r="AHK102" s="77"/>
      <c r="AHL102" s="77"/>
      <c r="AHM102" s="77"/>
      <c r="AHN102" s="77"/>
      <c r="AHO102" s="77"/>
      <c r="AHP102" s="77"/>
      <c r="AHQ102" s="77"/>
      <c r="AHR102" s="77"/>
      <c r="AHS102" s="77"/>
      <c r="AHT102" s="77"/>
      <c r="AHU102" s="77"/>
      <c r="AHV102" s="77"/>
      <c r="AHW102" s="77"/>
      <c r="AHX102" s="77"/>
      <c r="AHY102" s="77"/>
      <c r="AHZ102" s="77"/>
      <c r="AIA102" s="77"/>
      <c r="AIB102" s="77"/>
      <c r="AIC102" s="77"/>
      <c r="AID102" s="77"/>
      <c r="AIE102" s="77"/>
      <c r="AIF102" s="77"/>
      <c r="AIG102" s="77"/>
      <c r="AIH102" s="77"/>
      <c r="AII102" s="77"/>
      <c r="AIJ102" s="77"/>
      <c r="AIK102" s="77"/>
      <c r="AIL102" s="77"/>
      <c r="AIM102" s="77"/>
      <c r="AIN102" s="77"/>
      <c r="AIO102" s="77"/>
      <c r="AIP102" s="77"/>
      <c r="AIQ102" s="77"/>
      <c r="AIR102" s="77"/>
      <c r="AIS102" s="77"/>
      <c r="AIT102" s="77"/>
      <c r="AIU102" s="77"/>
      <c r="AIV102" s="77"/>
      <c r="AIW102" s="77"/>
      <c r="AIX102" s="77"/>
      <c r="AIY102" s="77"/>
      <c r="AIZ102" s="77"/>
      <c r="AJA102" s="77"/>
      <c r="AJB102" s="77"/>
      <c r="AJC102" s="77"/>
      <c r="AJD102" s="77"/>
      <c r="AJE102" s="77"/>
      <c r="AJF102" s="77"/>
      <c r="AJG102" s="77"/>
      <c r="AJH102" s="77"/>
      <c r="AJI102" s="77"/>
      <c r="AJJ102" s="77"/>
      <c r="AJK102" s="77"/>
      <c r="AJL102" s="77"/>
      <c r="AJM102" s="77"/>
      <c r="AJN102" s="77"/>
      <c r="AJO102" s="77"/>
      <c r="AJP102" s="77"/>
      <c r="AJQ102" s="77"/>
      <c r="AJR102" s="77"/>
      <c r="AJS102" s="77"/>
      <c r="AJT102" s="77"/>
      <c r="AJU102" s="77"/>
      <c r="AJV102" s="77"/>
      <c r="AJW102" s="77"/>
      <c r="AJX102" s="77"/>
      <c r="AJY102" s="77"/>
      <c r="AJZ102" s="77"/>
      <c r="AKA102" s="77"/>
      <c r="AKB102" s="77"/>
      <c r="AKC102" s="77"/>
      <c r="AKD102" s="77"/>
      <c r="AKE102" s="77"/>
      <c r="AKF102" s="77"/>
      <c r="AKG102" s="77"/>
      <c r="AKH102" s="77"/>
      <c r="AKI102" s="77"/>
      <c r="AKJ102" s="77"/>
      <c r="AKK102" s="77"/>
      <c r="AKL102" s="77"/>
      <c r="AKM102" s="77"/>
      <c r="AKN102" s="77"/>
      <c r="AKO102" s="77"/>
      <c r="AKP102" s="77"/>
      <c r="AKQ102" s="77"/>
      <c r="AKR102" s="77"/>
      <c r="AKS102" s="77"/>
      <c r="AKT102" s="77"/>
      <c r="AKU102" s="77"/>
      <c r="AKV102" s="77"/>
      <c r="AKW102" s="77"/>
      <c r="AKX102" s="77"/>
      <c r="AKY102" s="77"/>
      <c r="AKZ102" s="77"/>
      <c r="ALA102" s="77"/>
      <c r="ALB102" s="77"/>
      <c r="ALC102" s="77"/>
      <c r="ALD102" s="77"/>
      <c r="ALE102" s="77"/>
      <c r="ALF102" s="77"/>
      <c r="ALG102" s="77"/>
      <c r="ALH102" s="77"/>
      <c r="ALI102" s="77"/>
      <c r="ALJ102" s="77"/>
      <c r="ALK102" s="77"/>
      <c r="ALL102" s="77"/>
      <c r="ALM102" s="77"/>
      <c r="ALN102" s="77"/>
      <c r="ALO102" s="77"/>
      <c r="ALP102" s="77"/>
      <c r="ALQ102" s="77"/>
      <c r="ALR102" s="77"/>
      <c r="ALS102" s="77"/>
      <c r="ALT102" s="77"/>
      <c r="ALU102" s="77"/>
      <c r="ALV102" s="77"/>
      <c r="ALW102" s="77"/>
      <c r="ALX102" s="77"/>
      <c r="ALY102" s="77"/>
      <c r="ALZ102" s="77"/>
      <c r="AMA102" s="77"/>
      <c r="AMB102" s="77"/>
      <c r="AMC102" s="77"/>
      <c r="AMD102" s="77"/>
      <c r="AME102" s="77"/>
      <c r="AMF102" s="77"/>
      <c r="AMG102" s="77"/>
      <c r="AMH102" s="77"/>
      <c r="AMI102" s="77"/>
      <c r="AMJ102" s="77"/>
    </row>
    <row r="103" spans="1:1024" ht="15">
      <c r="A103" s="84" t="s">
        <v>96</v>
      </c>
      <c r="B103" s="85" t="s">
        <v>97</v>
      </c>
      <c r="C103" s="81"/>
      <c r="D103" s="81"/>
      <c r="E103" s="81"/>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c r="DI103" s="77"/>
      <c r="DJ103" s="77"/>
      <c r="DK103" s="77"/>
      <c r="DL103" s="77"/>
      <c r="DM103" s="77"/>
      <c r="DN103" s="77"/>
      <c r="DO103" s="77"/>
      <c r="DP103" s="77"/>
      <c r="DQ103" s="77"/>
      <c r="DR103" s="77"/>
      <c r="DS103" s="77"/>
      <c r="DT103" s="77"/>
      <c r="DU103" s="77"/>
      <c r="DV103" s="77"/>
      <c r="DW103" s="77"/>
      <c r="DX103" s="77"/>
      <c r="DY103" s="77"/>
      <c r="DZ103" s="77"/>
      <c r="EA103" s="77"/>
      <c r="EB103" s="77"/>
      <c r="EC103" s="77"/>
      <c r="ED103" s="77"/>
      <c r="EE103" s="77"/>
      <c r="EF103" s="77"/>
      <c r="EG103" s="77"/>
      <c r="EH103" s="77"/>
      <c r="EI103" s="77"/>
      <c r="EJ103" s="77"/>
      <c r="EK103" s="77"/>
      <c r="EL103" s="77"/>
      <c r="EM103" s="77"/>
      <c r="EN103" s="77"/>
      <c r="EO103" s="77"/>
      <c r="EP103" s="77"/>
      <c r="EQ103" s="77"/>
      <c r="ER103" s="77"/>
      <c r="ES103" s="77"/>
      <c r="ET103" s="77"/>
      <c r="EU103" s="77"/>
      <c r="EV103" s="77"/>
      <c r="EW103" s="77"/>
      <c r="EX103" s="77"/>
      <c r="EY103" s="77"/>
      <c r="EZ103" s="77"/>
      <c r="FA103" s="77"/>
      <c r="FB103" s="77"/>
      <c r="FC103" s="77"/>
      <c r="FD103" s="77"/>
      <c r="FE103" s="77"/>
      <c r="FF103" s="77"/>
      <c r="FG103" s="77"/>
      <c r="FH103" s="77"/>
      <c r="FI103" s="77"/>
      <c r="FJ103" s="77"/>
      <c r="FK103" s="77"/>
      <c r="FL103" s="77"/>
      <c r="FM103" s="77"/>
      <c r="FN103" s="77"/>
      <c r="FO103" s="77"/>
      <c r="FP103" s="77"/>
      <c r="FQ103" s="77"/>
      <c r="FR103" s="77"/>
      <c r="FS103" s="77"/>
      <c r="FT103" s="77"/>
      <c r="FU103" s="77"/>
      <c r="FV103" s="77"/>
      <c r="FW103" s="77"/>
      <c r="FX103" s="77"/>
      <c r="FY103" s="77"/>
      <c r="FZ103" s="77"/>
      <c r="GA103" s="77"/>
      <c r="GB103" s="77"/>
      <c r="GC103" s="77"/>
      <c r="GD103" s="77"/>
      <c r="GE103" s="77"/>
      <c r="GF103" s="77"/>
      <c r="GG103" s="77"/>
      <c r="GH103" s="77"/>
      <c r="GI103" s="77"/>
      <c r="GJ103" s="77"/>
      <c r="GK103" s="77"/>
      <c r="GL103" s="77"/>
      <c r="GM103" s="77"/>
      <c r="GN103" s="77"/>
      <c r="GO103" s="77"/>
      <c r="GP103" s="77"/>
      <c r="GQ103" s="77"/>
      <c r="GR103" s="77"/>
      <c r="GS103" s="77"/>
      <c r="GT103" s="77"/>
      <c r="GU103" s="77"/>
      <c r="GV103" s="77"/>
      <c r="GW103" s="77"/>
      <c r="GX103" s="77"/>
      <c r="GY103" s="77"/>
      <c r="GZ103" s="77"/>
      <c r="HA103" s="77"/>
      <c r="HB103" s="77"/>
      <c r="HC103" s="77"/>
      <c r="HD103" s="77"/>
      <c r="HE103" s="77"/>
      <c r="HF103" s="77"/>
      <c r="HG103" s="77"/>
      <c r="HH103" s="77"/>
      <c r="HI103" s="77"/>
      <c r="HJ103" s="77"/>
      <c r="HK103" s="77"/>
      <c r="HL103" s="77"/>
      <c r="HM103" s="77"/>
      <c r="HN103" s="77"/>
      <c r="HO103" s="77"/>
      <c r="HP103" s="77"/>
      <c r="HQ103" s="77"/>
      <c r="HR103" s="77"/>
      <c r="HS103" s="77"/>
      <c r="HT103" s="77"/>
      <c r="HU103" s="77"/>
      <c r="HV103" s="77"/>
      <c r="HW103" s="77"/>
      <c r="HX103" s="77"/>
      <c r="HY103" s="77"/>
      <c r="HZ103" s="77"/>
      <c r="IA103" s="77"/>
      <c r="IB103" s="77"/>
      <c r="IC103" s="77"/>
      <c r="ID103" s="77"/>
      <c r="IE103" s="77"/>
      <c r="IF103" s="77"/>
      <c r="IG103" s="77"/>
      <c r="IH103" s="77"/>
      <c r="II103" s="77"/>
      <c r="IJ103" s="77"/>
      <c r="IK103" s="77"/>
      <c r="IL103" s="77"/>
      <c r="IM103" s="77"/>
      <c r="IN103" s="77"/>
      <c r="IO103" s="77"/>
      <c r="IP103" s="77"/>
      <c r="IQ103" s="77"/>
      <c r="IR103" s="77"/>
      <c r="IS103" s="77"/>
      <c r="IT103" s="77"/>
      <c r="IU103" s="77"/>
      <c r="IV103" s="77"/>
      <c r="IW103" s="77"/>
      <c r="IX103" s="77"/>
      <c r="IY103" s="77"/>
      <c r="IZ103" s="77"/>
      <c r="JA103" s="77"/>
      <c r="JB103" s="77"/>
      <c r="JC103" s="77"/>
      <c r="JD103" s="77"/>
      <c r="JE103" s="77"/>
      <c r="JF103" s="77"/>
      <c r="JG103" s="77"/>
      <c r="JH103" s="77"/>
      <c r="JI103" s="77"/>
      <c r="JJ103" s="77"/>
      <c r="JK103" s="77"/>
      <c r="JL103" s="77"/>
      <c r="JM103" s="77"/>
      <c r="JN103" s="77"/>
      <c r="JO103" s="77"/>
      <c r="JP103" s="77"/>
      <c r="JQ103" s="77"/>
      <c r="JR103" s="77"/>
      <c r="JS103" s="77"/>
      <c r="JT103" s="77"/>
      <c r="JU103" s="77"/>
      <c r="JV103" s="77"/>
      <c r="JW103" s="77"/>
      <c r="JX103" s="77"/>
      <c r="JY103" s="77"/>
      <c r="JZ103" s="77"/>
      <c r="KA103" s="77"/>
      <c r="KB103" s="77"/>
      <c r="KC103" s="77"/>
      <c r="KD103" s="77"/>
      <c r="KE103" s="77"/>
      <c r="KF103" s="77"/>
      <c r="KG103" s="77"/>
      <c r="KH103" s="77"/>
      <c r="KI103" s="77"/>
      <c r="KJ103" s="77"/>
      <c r="KK103" s="77"/>
      <c r="KL103" s="77"/>
      <c r="KM103" s="77"/>
      <c r="KN103" s="77"/>
      <c r="KO103" s="77"/>
      <c r="KP103" s="77"/>
      <c r="KQ103" s="77"/>
      <c r="KR103" s="77"/>
      <c r="KS103" s="77"/>
      <c r="KT103" s="77"/>
      <c r="KU103" s="77"/>
      <c r="KV103" s="77"/>
      <c r="KW103" s="77"/>
      <c r="KX103" s="77"/>
      <c r="KY103" s="77"/>
      <c r="KZ103" s="77"/>
      <c r="LA103" s="77"/>
      <c r="LB103" s="77"/>
      <c r="LC103" s="77"/>
      <c r="LD103" s="77"/>
      <c r="LE103" s="77"/>
      <c r="LF103" s="77"/>
      <c r="LG103" s="77"/>
      <c r="LH103" s="77"/>
      <c r="LI103" s="77"/>
      <c r="LJ103" s="77"/>
      <c r="LK103" s="77"/>
      <c r="LL103" s="77"/>
      <c r="LM103" s="77"/>
      <c r="LN103" s="77"/>
      <c r="LO103" s="77"/>
      <c r="LP103" s="77"/>
      <c r="LQ103" s="77"/>
      <c r="LR103" s="77"/>
      <c r="LS103" s="77"/>
      <c r="LT103" s="77"/>
      <c r="LU103" s="77"/>
      <c r="LV103" s="77"/>
      <c r="LW103" s="77"/>
      <c r="LX103" s="77"/>
      <c r="LY103" s="77"/>
      <c r="LZ103" s="77"/>
      <c r="MA103" s="77"/>
      <c r="MB103" s="77"/>
      <c r="MC103" s="77"/>
      <c r="MD103" s="77"/>
      <c r="ME103" s="77"/>
      <c r="MF103" s="77"/>
      <c r="MG103" s="77"/>
      <c r="MH103" s="77"/>
      <c r="MI103" s="77"/>
      <c r="MJ103" s="77"/>
      <c r="MK103" s="77"/>
      <c r="ML103" s="77"/>
      <c r="MM103" s="77"/>
      <c r="MN103" s="77"/>
      <c r="MO103" s="77"/>
      <c r="MP103" s="77"/>
      <c r="MQ103" s="77"/>
      <c r="MR103" s="77"/>
      <c r="MS103" s="77"/>
      <c r="MT103" s="77"/>
      <c r="MU103" s="77"/>
      <c r="MV103" s="77"/>
      <c r="MW103" s="77"/>
      <c r="MX103" s="77"/>
      <c r="MY103" s="77"/>
      <c r="MZ103" s="77"/>
      <c r="NA103" s="77"/>
      <c r="NB103" s="77"/>
      <c r="NC103" s="77"/>
      <c r="ND103" s="77"/>
      <c r="NE103" s="77"/>
      <c r="NF103" s="77"/>
      <c r="NG103" s="77"/>
      <c r="NH103" s="77"/>
      <c r="NI103" s="77"/>
      <c r="NJ103" s="77"/>
      <c r="NK103" s="77"/>
      <c r="NL103" s="77"/>
      <c r="NM103" s="77"/>
      <c r="NN103" s="77"/>
      <c r="NO103" s="77"/>
      <c r="NP103" s="77"/>
      <c r="NQ103" s="77"/>
      <c r="NR103" s="77"/>
      <c r="NS103" s="77"/>
      <c r="NT103" s="77"/>
      <c r="NU103" s="77"/>
      <c r="NV103" s="77"/>
      <c r="NW103" s="77"/>
      <c r="NX103" s="77"/>
      <c r="NY103" s="77"/>
      <c r="NZ103" s="77"/>
      <c r="OA103" s="77"/>
      <c r="OB103" s="77"/>
      <c r="OC103" s="77"/>
      <c r="OD103" s="77"/>
      <c r="OE103" s="77"/>
      <c r="OF103" s="77"/>
      <c r="OG103" s="77"/>
      <c r="OH103" s="77"/>
      <c r="OI103" s="77"/>
      <c r="OJ103" s="77"/>
      <c r="OK103" s="77"/>
      <c r="OL103" s="77"/>
      <c r="OM103" s="77"/>
      <c r="ON103" s="77"/>
      <c r="OO103" s="77"/>
      <c r="OP103" s="77"/>
      <c r="OQ103" s="77"/>
      <c r="OR103" s="77"/>
      <c r="OS103" s="77"/>
      <c r="OT103" s="77"/>
      <c r="OU103" s="77"/>
      <c r="OV103" s="77"/>
      <c r="OW103" s="77"/>
      <c r="OX103" s="77"/>
      <c r="OY103" s="77"/>
      <c r="OZ103" s="77"/>
      <c r="PA103" s="77"/>
      <c r="PB103" s="77"/>
      <c r="PC103" s="77"/>
      <c r="PD103" s="77"/>
      <c r="PE103" s="77"/>
      <c r="PF103" s="77"/>
      <c r="PG103" s="77"/>
      <c r="PH103" s="77"/>
      <c r="PI103" s="77"/>
      <c r="PJ103" s="77"/>
      <c r="PK103" s="77"/>
      <c r="PL103" s="77"/>
      <c r="PM103" s="77"/>
      <c r="PN103" s="77"/>
      <c r="PO103" s="77"/>
      <c r="PP103" s="77"/>
      <c r="PQ103" s="77"/>
      <c r="PR103" s="77"/>
      <c r="PS103" s="77"/>
      <c r="PT103" s="77"/>
      <c r="PU103" s="77"/>
      <c r="PV103" s="77"/>
      <c r="PW103" s="77"/>
      <c r="PX103" s="77"/>
      <c r="PY103" s="77"/>
      <c r="PZ103" s="77"/>
      <c r="QA103" s="77"/>
      <c r="QB103" s="77"/>
      <c r="QC103" s="77"/>
      <c r="QD103" s="77"/>
      <c r="QE103" s="77"/>
      <c r="QF103" s="77"/>
      <c r="QG103" s="77"/>
      <c r="QH103" s="77"/>
      <c r="QI103" s="77"/>
      <c r="QJ103" s="77"/>
      <c r="QK103" s="77"/>
      <c r="QL103" s="77"/>
      <c r="QM103" s="77"/>
      <c r="QN103" s="77"/>
      <c r="QO103" s="77"/>
      <c r="QP103" s="77"/>
      <c r="QQ103" s="77"/>
      <c r="QR103" s="77"/>
      <c r="QS103" s="77"/>
      <c r="QT103" s="77"/>
      <c r="QU103" s="77"/>
      <c r="QV103" s="77"/>
      <c r="QW103" s="77"/>
      <c r="QX103" s="77"/>
      <c r="QY103" s="77"/>
      <c r="QZ103" s="77"/>
      <c r="RA103" s="77"/>
      <c r="RB103" s="77"/>
      <c r="RC103" s="77"/>
      <c r="RD103" s="77"/>
      <c r="RE103" s="77"/>
      <c r="RF103" s="77"/>
      <c r="RG103" s="77"/>
      <c r="RH103" s="77"/>
      <c r="RI103" s="77"/>
      <c r="RJ103" s="77"/>
      <c r="RK103" s="77"/>
      <c r="RL103" s="77"/>
      <c r="RM103" s="77"/>
      <c r="RN103" s="77"/>
      <c r="RO103" s="77"/>
      <c r="RP103" s="77"/>
      <c r="RQ103" s="77"/>
      <c r="RR103" s="77"/>
      <c r="RS103" s="77"/>
      <c r="RT103" s="77"/>
      <c r="RU103" s="77"/>
      <c r="RV103" s="77"/>
      <c r="RW103" s="77"/>
      <c r="RX103" s="77"/>
      <c r="RY103" s="77"/>
      <c r="RZ103" s="77"/>
      <c r="SA103" s="77"/>
      <c r="SB103" s="77"/>
      <c r="SC103" s="77"/>
      <c r="SD103" s="77"/>
      <c r="SE103" s="77"/>
      <c r="SF103" s="77"/>
      <c r="SG103" s="77"/>
      <c r="SH103" s="77"/>
      <c r="SI103" s="77"/>
      <c r="SJ103" s="77"/>
      <c r="SK103" s="77"/>
      <c r="SL103" s="77"/>
      <c r="SM103" s="77"/>
      <c r="SN103" s="77"/>
      <c r="SO103" s="77"/>
      <c r="SP103" s="77"/>
      <c r="SQ103" s="77"/>
      <c r="SR103" s="77"/>
      <c r="SS103" s="77"/>
      <c r="ST103" s="77"/>
      <c r="SU103" s="77"/>
      <c r="SV103" s="77"/>
      <c r="SW103" s="77"/>
      <c r="SX103" s="77"/>
      <c r="SY103" s="77"/>
      <c r="SZ103" s="77"/>
      <c r="TA103" s="77"/>
      <c r="TB103" s="77"/>
      <c r="TC103" s="77"/>
      <c r="TD103" s="77"/>
      <c r="TE103" s="77"/>
      <c r="TF103" s="77"/>
      <c r="TG103" s="77"/>
      <c r="TH103" s="77"/>
      <c r="TI103" s="77"/>
      <c r="TJ103" s="77"/>
      <c r="TK103" s="77"/>
      <c r="TL103" s="77"/>
      <c r="TM103" s="77"/>
      <c r="TN103" s="77"/>
      <c r="TO103" s="77"/>
      <c r="TP103" s="77"/>
      <c r="TQ103" s="77"/>
      <c r="TR103" s="77"/>
      <c r="TS103" s="77"/>
      <c r="TT103" s="77"/>
      <c r="TU103" s="77"/>
      <c r="TV103" s="77"/>
      <c r="TW103" s="77"/>
      <c r="TX103" s="77"/>
      <c r="TY103" s="77"/>
      <c r="TZ103" s="77"/>
      <c r="UA103" s="77"/>
      <c r="UB103" s="77"/>
      <c r="UC103" s="77"/>
      <c r="UD103" s="77"/>
      <c r="UE103" s="77"/>
      <c r="UF103" s="77"/>
      <c r="UG103" s="77"/>
      <c r="UH103" s="77"/>
      <c r="UI103" s="77"/>
      <c r="UJ103" s="77"/>
      <c r="UK103" s="77"/>
      <c r="UL103" s="77"/>
      <c r="UM103" s="77"/>
      <c r="UN103" s="77"/>
      <c r="UO103" s="77"/>
      <c r="UP103" s="77"/>
      <c r="UQ103" s="77"/>
      <c r="UR103" s="77"/>
      <c r="US103" s="77"/>
      <c r="UT103" s="77"/>
      <c r="UU103" s="77"/>
      <c r="UV103" s="77"/>
      <c r="UW103" s="77"/>
      <c r="UX103" s="77"/>
      <c r="UY103" s="77"/>
      <c r="UZ103" s="77"/>
      <c r="VA103" s="77"/>
      <c r="VB103" s="77"/>
      <c r="VC103" s="77"/>
      <c r="VD103" s="77"/>
      <c r="VE103" s="77"/>
      <c r="VF103" s="77"/>
      <c r="VG103" s="77"/>
      <c r="VH103" s="77"/>
      <c r="VI103" s="77"/>
      <c r="VJ103" s="77"/>
      <c r="VK103" s="77"/>
      <c r="VL103" s="77"/>
      <c r="VM103" s="77"/>
      <c r="VN103" s="77"/>
      <c r="VO103" s="77"/>
      <c r="VP103" s="77"/>
      <c r="VQ103" s="77"/>
      <c r="VR103" s="77"/>
      <c r="VS103" s="77"/>
      <c r="VT103" s="77"/>
      <c r="VU103" s="77"/>
      <c r="VV103" s="77"/>
      <c r="VW103" s="77"/>
      <c r="VX103" s="77"/>
      <c r="VY103" s="77"/>
      <c r="VZ103" s="77"/>
      <c r="WA103" s="77"/>
      <c r="WB103" s="77"/>
      <c r="WC103" s="77"/>
      <c r="WD103" s="77"/>
      <c r="WE103" s="77"/>
      <c r="WF103" s="77"/>
      <c r="WG103" s="77"/>
      <c r="WH103" s="77"/>
      <c r="WI103" s="77"/>
      <c r="WJ103" s="77"/>
      <c r="WK103" s="77"/>
      <c r="WL103" s="77"/>
      <c r="WM103" s="77"/>
      <c r="WN103" s="77"/>
      <c r="WO103" s="77"/>
      <c r="WP103" s="77"/>
      <c r="WQ103" s="77"/>
      <c r="WR103" s="77"/>
      <c r="WS103" s="77"/>
      <c r="WT103" s="77"/>
      <c r="WU103" s="77"/>
      <c r="WV103" s="77"/>
      <c r="WW103" s="77"/>
      <c r="WX103" s="77"/>
      <c r="WY103" s="77"/>
      <c r="WZ103" s="77"/>
      <c r="XA103" s="77"/>
      <c r="XB103" s="77"/>
      <c r="XC103" s="77"/>
      <c r="XD103" s="77"/>
      <c r="XE103" s="77"/>
      <c r="XF103" s="77"/>
      <c r="XG103" s="77"/>
      <c r="XH103" s="77"/>
      <c r="XI103" s="77"/>
      <c r="XJ103" s="77"/>
      <c r="XK103" s="77"/>
      <c r="XL103" s="77"/>
      <c r="XM103" s="77"/>
      <c r="XN103" s="77"/>
      <c r="XO103" s="77"/>
      <c r="XP103" s="77"/>
      <c r="XQ103" s="77"/>
      <c r="XR103" s="77"/>
      <c r="XS103" s="77"/>
      <c r="XT103" s="77"/>
      <c r="XU103" s="77"/>
      <c r="XV103" s="77"/>
      <c r="XW103" s="77"/>
      <c r="XX103" s="77"/>
      <c r="XY103" s="77"/>
      <c r="XZ103" s="77"/>
      <c r="YA103" s="77"/>
      <c r="YB103" s="77"/>
      <c r="YC103" s="77"/>
      <c r="YD103" s="77"/>
      <c r="YE103" s="77"/>
      <c r="YF103" s="77"/>
      <c r="YG103" s="77"/>
      <c r="YH103" s="77"/>
      <c r="YI103" s="77"/>
      <c r="YJ103" s="77"/>
      <c r="YK103" s="77"/>
      <c r="YL103" s="77"/>
      <c r="YM103" s="77"/>
      <c r="YN103" s="77"/>
      <c r="YO103" s="77"/>
      <c r="YP103" s="77"/>
      <c r="YQ103" s="77"/>
      <c r="YR103" s="77"/>
      <c r="YS103" s="77"/>
      <c r="YT103" s="77"/>
      <c r="YU103" s="77"/>
      <c r="YV103" s="77"/>
      <c r="YW103" s="77"/>
      <c r="YX103" s="77"/>
      <c r="YY103" s="77"/>
      <c r="YZ103" s="77"/>
      <c r="ZA103" s="77"/>
      <c r="ZB103" s="77"/>
      <c r="ZC103" s="77"/>
      <c r="ZD103" s="77"/>
      <c r="ZE103" s="77"/>
      <c r="ZF103" s="77"/>
      <c r="ZG103" s="77"/>
      <c r="ZH103" s="77"/>
      <c r="ZI103" s="77"/>
      <c r="ZJ103" s="77"/>
      <c r="ZK103" s="77"/>
      <c r="ZL103" s="77"/>
      <c r="ZM103" s="77"/>
      <c r="ZN103" s="77"/>
      <c r="ZO103" s="77"/>
      <c r="ZP103" s="77"/>
      <c r="ZQ103" s="77"/>
      <c r="ZR103" s="77"/>
      <c r="ZS103" s="77"/>
      <c r="ZT103" s="77"/>
      <c r="ZU103" s="77"/>
      <c r="ZV103" s="77"/>
      <c r="ZW103" s="77"/>
      <c r="ZX103" s="77"/>
      <c r="ZY103" s="77"/>
      <c r="ZZ103" s="77"/>
      <c r="AAA103" s="77"/>
      <c r="AAB103" s="77"/>
      <c r="AAC103" s="77"/>
      <c r="AAD103" s="77"/>
      <c r="AAE103" s="77"/>
      <c r="AAF103" s="77"/>
      <c r="AAG103" s="77"/>
      <c r="AAH103" s="77"/>
      <c r="AAI103" s="77"/>
      <c r="AAJ103" s="77"/>
      <c r="AAK103" s="77"/>
      <c r="AAL103" s="77"/>
      <c r="AAM103" s="77"/>
      <c r="AAN103" s="77"/>
      <c r="AAO103" s="77"/>
      <c r="AAP103" s="77"/>
      <c r="AAQ103" s="77"/>
      <c r="AAR103" s="77"/>
      <c r="AAS103" s="77"/>
      <c r="AAT103" s="77"/>
      <c r="AAU103" s="77"/>
      <c r="AAV103" s="77"/>
      <c r="AAW103" s="77"/>
      <c r="AAX103" s="77"/>
      <c r="AAY103" s="77"/>
      <c r="AAZ103" s="77"/>
      <c r="ABA103" s="77"/>
      <c r="ABB103" s="77"/>
      <c r="ABC103" s="77"/>
      <c r="ABD103" s="77"/>
      <c r="ABE103" s="77"/>
      <c r="ABF103" s="77"/>
      <c r="ABG103" s="77"/>
      <c r="ABH103" s="77"/>
      <c r="ABI103" s="77"/>
      <c r="ABJ103" s="77"/>
      <c r="ABK103" s="77"/>
      <c r="ABL103" s="77"/>
      <c r="ABM103" s="77"/>
      <c r="ABN103" s="77"/>
      <c r="ABO103" s="77"/>
      <c r="ABP103" s="77"/>
      <c r="ABQ103" s="77"/>
      <c r="ABR103" s="77"/>
      <c r="ABS103" s="77"/>
      <c r="ABT103" s="77"/>
      <c r="ABU103" s="77"/>
      <c r="ABV103" s="77"/>
      <c r="ABW103" s="77"/>
      <c r="ABX103" s="77"/>
      <c r="ABY103" s="77"/>
      <c r="ABZ103" s="77"/>
      <c r="ACA103" s="77"/>
      <c r="ACB103" s="77"/>
      <c r="ACC103" s="77"/>
      <c r="ACD103" s="77"/>
      <c r="ACE103" s="77"/>
      <c r="ACF103" s="77"/>
      <c r="ACG103" s="77"/>
      <c r="ACH103" s="77"/>
      <c r="ACI103" s="77"/>
      <c r="ACJ103" s="77"/>
      <c r="ACK103" s="77"/>
      <c r="ACL103" s="77"/>
      <c r="ACM103" s="77"/>
      <c r="ACN103" s="77"/>
      <c r="ACO103" s="77"/>
      <c r="ACP103" s="77"/>
      <c r="ACQ103" s="77"/>
      <c r="ACR103" s="77"/>
      <c r="ACS103" s="77"/>
      <c r="ACT103" s="77"/>
      <c r="ACU103" s="77"/>
      <c r="ACV103" s="77"/>
      <c r="ACW103" s="77"/>
      <c r="ACX103" s="77"/>
      <c r="ACY103" s="77"/>
      <c r="ACZ103" s="77"/>
      <c r="ADA103" s="77"/>
      <c r="ADB103" s="77"/>
      <c r="ADC103" s="77"/>
      <c r="ADD103" s="77"/>
      <c r="ADE103" s="77"/>
      <c r="ADF103" s="77"/>
      <c r="ADG103" s="77"/>
      <c r="ADH103" s="77"/>
      <c r="ADI103" s="77"/>
      <c r="ADJ103" s="77"/>
      <c r="ADK103" s="77"/>
      <c r="ADL103" s="77"/>
      <c r="ADM103" s="77"/>
      <c r="ADN103" s="77"/>
      <c r="ADO103" s="77"/>
      <c r="ADP103" s="77"/>
      <c r="ADQ103" s="77"/>
      <c r="ADR103" s="77"/>
      <c r="ADS103" s="77"/>
      <c r="ADT103" s="77"/>
      <c r="ADU103" s="77"/>
      <c r="ADV103" s="77"/>
      <c r="ADW103" s="77"/>
      <c r="ADX103" s="77"/>
      <c r="ADY103" s="77"/>
      <c r="ADZ103" s="77"/>
      <c r="AEA103" s="77"/>
      <c r="AEB103" s="77"/>
      <c r="AEC103" s="77"/>
      <c r="AED103" s="77"/>
      <c r="AEE103" s="77"/>
      <c r="AEF103" s="77"/>
      <c r="AEG103" s="77"/>
      <c r="AEH103" s="77"/>
      <c r="AEI103" s="77"/>
      <c r="AEJ103" s="77"/>
      <c r="AEK103" s="77"/>
      <c r="AEL103" s="77"/>
      <c r="AEM103" s="77"/>
      <c r="AEN103" s="77"/>
      <c r="AEO103" s="77"/>
      <c r="AEP103" s="77"/>
      <c r="AEQ103" s="77"/>
      <c r="AER103" s="77"/>
      <c r="AES103" s="77"/>
      <c r="AET103" s="77"/>
      <c r="AEU103" s="77"/>
      <c r="AEV103" s="77"/>
      <c r="AEW103" s="77"/>
      <c r="AEX103" s="77"/>
      <c r="AEY103" s="77"/>
      <c r="AEZ103" s="77"/>
      <c r="AFA103" s="77"/>
      <c r="AFB103" s="77"/>
      <c r="AFC103" s="77"/>
      <c r="AFD103" s="77"/>
      <c r="AFE103" s="77"/>
      <c r="AFF103" s="77"/>
      <c r="AFG103" s="77"/>
      <c r="AFH103" s="77"/>
      <c r="AFI103" s="77"/>
      <c r="AFJ103" s="77"/>
      <c r="AFK103" s="77"/>
      <c r="AFL103" s="77"/>
      <c r="AFM103" s="77"/>
      <c r="AFN103" s="77"/>
      <c r="AFO103" s="77"/>
      <c r="AFP103" s="77"/>
      <c r="AFQ103" s="77"/>
      <c r="AFR103" s="77"/>
      <c r="AFS103" s="77"/>
      <c r="AFT103" s="77"/>
      <c r="AFU103" s="77"/>
      <c r="AFV103" s="77"/>
      <c r="AFW103" s="77"/>
      <c r="AFX103" s="77"/>
      <c r="AFY103" s="77"/>
      <c r="AFZ103" s="77"/>
      <c r="AGA103" s="77"/>
      <c r="AGB103" s="77"/>
      <c r="AGC103" s="77"/>
      <c r="AGD103" s="77"/>
      <c r="AGE103" s="77"/>
      <c r="AGF103" s="77"/>
      <c r="AGG103" s="77"/>
      <c r="AGH103" s="77"/>
      <c r="AGI103" s="77"/>
      <c r="AGJ103" s="77"/>
      <c r="AGK103" s="77"/>
      <c r="AGL103" s="77"/>
      <c r="AGM103" s="77"/>
      <c r="AGN103" s="77"/>
      <c r="AGO103" s="77"/>
      <c r="AGP103" s="77"/>
      <c r="AGQ103" s="77"/>
      <c r="AGR103" s="77"/>
      <c r="AGS103" s="77"/>
      <c r="AGT103" s="77"/>
      <c r="AGU103" s="77"/>
      <c r="AGV103" s="77"/>
      <c r="AGW103" s="77"/>
      <c r="AGX103" s="77"/>
      <c r="AGY103" s="77"/>
      <c r="AGZ103" s="77"/>
      <c r="AHA103" s="77"/>
      <c r="AHB103" s="77"/>
      <c r="AHC103" s="77"/>
      <c r="AHD103" s="77"/>
      <c r="AHE103" s="77"/>
      <c r="AHF103" s="77"/>
      <c r="AHG103" s="77"/>
      <c r="AHH103" s="77"/>
      <c r="AHI103" s="77"/>
      <c r="AHJ103" s="77"/>
      <c r="AHK103" s="77"/>
      <c r="AHL103" s="77"/>
      <c r="AHM103" s="77"/>
      <c r="AHN103" s="77"/>
      <c r="AHO103" s="77"/>
      <c r="AHP103" s="77"/>
      <c r="AHQ103" s="77"/>
      <c r="AHR103" s="77"/>
      <c r="AHS103" s="77"/>
      <c r="AHT103" s="77"/>
      <c r="AHU103" s="77"/>
      <c r="AHV103" s="77"/>
      <c r="AHW103" s="77"/>
      <c r="AHX103" s="77"/>
      <c r="AHY103" s="77"/>
      <c r="AHZ103" s="77"/>
      <c r="AIA103" s="77"/>
      <c r="AIB103" s="77"/>
      <c r="AIC103" s="77"/>
      <c r="AID103" s="77"/>
      <c r="AIE103" s="77"/>
      <c r="AIF103" s="77"/>
      <c r="AIG103" s="77"/>
      <c r="AIH103" s="77"/>
      <c r="AII103" s="77"/>
      <c r="AIJ103" s="77"/>
      <c r="AIK103" s="77"/>
      <c r="AIL103" s="77"/>
      <c r="AIM103" s="77"/>
      <c r="AIN103" s="77"/>
      <c r="AIO103" s="77"/>
      <c r="AIP103" s="77"/>
      <c r="AIQ103" s="77"/>
      <c r="AIR103" s="77"/>
      <c r="AIS103" s="77"/>
      <c r="AIT103" s="77"/>
      <c r="AIU103" s="77"/>
      <c r="AIV103" s="77"/>
      <c r="AIW103" s="77"/>
      <c r="AIX103" s="77"/>
      <c r="AIY103" s="77"/>
      <c r="AIZ103" s="77"/>
      <c r="AJA103" s="77"/>
      <c r="AJB103" s="77"/>
      <c r="AJC103" s="77"/>
      <c r="AJD103" s="77"/>
      <c r="AJE103" s="77"/>
      <c r="AJF103" s="77"/>
      <c r="AJG103" s="77"/>
      <c r="AJH103" s="77"/>
      <c r="AJI103" s="77"/>
      <c r="AJJ103" s="77"/>
      <c r="AJK103" s="77"/>
      <c r="AJL103" s="77"/>
      <c r="AJM103" s="77"/>
      <c r="AJN103" s="77"/>
      <c r="AJO103" s="77"/>
      <c r="AJP103" s="77"/>
      <c r="AJQ103" s="77"/>
      <c r="AJR103" s="77"/>
      <c r="AJS103" s="77"/>
      <c r="AJT103" s="77"/>
      <c r="AJU103" s="77"/>
      <c r="AJV103" s="77"/>
      <c r="AJW103" s="77"/>
      <c r="AJX103" s="77"/>
      <c r="AJY103" s="77"/>
      <c r="AJZ103" s="77"/>
      <c r="AKA103" s="77"/>
      <c r="AKB103" s="77"/>
      <c r="AKC103" s="77"/>
      <c r="AKD103" s="77"/>
      <c r="AKE103" s="77"/>
      <c r="AKF103" s="77"/>
      <c r="AKG103" s="77"/>
      <c r="AKH103" s="77"/>
      <c r="AKI103" s="77"/>
      <c r="AKJ103" s="77"/>
      <c r="AKK103" s="77"/>
      <c r="AKL103" s="77"/>
      <c r="AKM103" s="77"/>
      <c r="AKN103" s="77"/>
      <c r="AKO103" s="77"/>
      <c r="AKP103" s="77"/>
      <c r="AKQ103" s="77"/>
      <c r="AKR103" s="77"/>
      <c r="AKS103" s="77"/>
      <c r="AKT103" s="77"/>
      <c r="AKU103" s="77"/>
      <c r="AKV103" s="77"/>
      <c r="AKW103" s="77"/>
      <c r="AKX103" s="77"/>
      <c r="AKY103" s="77"/>
      <c r="AKZ103" s="77"/>
      <c r="ALA103" s="77"/>
      <c r="ALB103" s="77"/>
      <c r="ALC103" s="77"/>
      <c r="ALD103" s="77"/>
      <c r="ALE103" s="77"/>
      <c r="ALF103" s="77"/>
      <c r="ALG103" s="77"/>
      <c r="ALH103" s="77"/>
      <c r="ALI103" s="77"/>
      <c r="ALJ103" s="77"/>
      <c r="ALK103" s="77"/>
      <c r="ALL103" s="77"/>
      <c r="ALM103" s="77"/>
      <c r="ALN103" s="77"/>
      <c r="ALO103" s="77"/>
      <c r="ALP103" s="77"/>
      <c r="ALQ103" s="77"/>
      <c r="ALR103" s="77"/>
      <c r="ALS103" s="77"/>
      <c r="ALT103" s="77"/>
      <c r="ALU103" s="77"/>
      <c r="ALV103" s="77"/>
      <c r="ALW103" s="77"/>
      <c r="ALX103" s="77"/>
      <c r="ALY103" s="77"/>
      <c r="ALZ103" s="77"/>
      <c r="AMA103" s="77"/>
      <c r="AMB103" s="77"/>
      <c r="AMC103" s="77"/>
      <c r="AMD103" s="77"/>
      <c r="AME103" s="77"/>
      <c r="AMF103" s="77"/>
      <c r="AMG103" s="77"/>
      <c r="AMH103" s="77"/>
      <c r="AMI103" s="77"/>
      <c r="AMJ103" s="77"/>
    </row>
    <row r="104" spans="1:1024" ht="126.75" customHeight="1">
      <c r="A104" s="84" t="s">
        <v>98</v>
      </c>
      <c r="B104" s="85" t="s">
        <v>99</v>
      </c>
      <c r="C104" s="81"/>
      <c r="D104" s="81"/>
      <c r="E104" s="81"/>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c r="CU104" s="77"/>
      <c r="CV104" s="77"/>
      <c r="CW104" s="77"/>
      <c r="CX104" s="77"/>
      <c r="CY104" s="77"/>
      <c r="CZ104" s="77"/>
      <c r="DA104" s="77"/>
      <c r="DB104" s="77"/>
      <c r="DC104" s="77"/>
      <c r="DD104" s="77"/>
      <c r="DE104" s="77"/>
      <c r="DF104" s="77"/>
      <c r="DG104" s="77"/>
      <c r="DH104" s="77"/>
      <c r="DI104" s="77"/>
      <c r="DJ104" s="77"/>
      <c r="DK104" s="77"/>
      <c r="DL104" s="77"/>
      <c r="DM104" s="77"/>
      <c r="DN104" s="77"/>
      <c r="DO104" s="77"/>
      <c r="DP104" s="77"/>
      <c r="DQ104" s="77"/>
      <c r="DR104" s="77"/>
      <c r="DS104" s="77"/>
      <c r="DT104" s="77"/>
      <c r="DU104" s="77"/>
      <c r="DV104" s="77"/>
      <c r="DW104" s="77"/>
      <c r="DX104" s="77"/>
      <c r="DY104" s="77"/>
      <c r="DZ104" s="77"/>
      <c r="EA104" s="77"/>
      <c r="EB104" s="77"/>
      <c r="EC104" s="77"/>
      <c r="ED104" s="77"/>
      <c r="EE104" s="77"/>
      <c r="EF104" s="77"/>
      <c r="EG104" s="77"/>
      <c r="EH104" s="77"/>
      <c r="EI104" s="77"/>
      <c r="EJ104" s="77"/>
      <c r="EK104" s="77"/>
      <c r="EL104" s="77"/>
      <c r="EM104" s="77"/>
      <c r="EN104" s="77"/>
      <c r="EO104" s="77"/>
      <c r="EP104" s="77"/>
      <c r="EQ104" s="77"/>
      <c r="ER104" s="77"/>
      <c r="ES104" s="77"/>
      <c r="ET104" s="77"/>
      <c r="EU104" s="77"/>
      <c r="EV104" s="77"/>
      <c r="EW104" s="77"/>
      <c r="EX104" s="77"/>
      <c r="EY104" s="77"/>
      <c r="EZ104" s="77"/>
      <c r="FA104" s="77"/>
      <c r="FB104" s="77"/>
      <c r="FC104" s="77"/>
      <c r="FD104" s="77"/>
      <c r="FE104" s="77"/>
      <c r="FF104" s="77"/>
      <c r="FG104" s="77"/>
      <c r="FH104" s="77"/>
      <c r="FI104" s="77"/>
      <c r="FJ104" s="77"/>
      <c r="FK104" s="77"/>
      <c r="FL104" s="77"/>
      <c r="FM104" s="77"/>
      <c r="FN104" s="77"/>
      <c r="FO104" s="77"/>
      <c r="FP104" s="77"/>
      <c r="FQ104" s="77"/>
      <c r="FR104" s="77"/>
      <c r="FS104" s="77"/>
      <c r="FT104" s="77"/>
      <c r="FU104" s="77"/>
      <c r="FV104" s="77"/>
      <c r="FW104" s="77"/>
      <c r="FX104" s="77"/>
      <c r="FY104" s="77"/>
      <c r="FZ104" s="77"/>
      <c r="GA104" s="77"/>
      <c r="GB104" s="77"/>
      <c r="GC104" s="77"/>
      <c r="GD104" s="77"/>
      <c r="GE104" s="77"/>
      <c r="GF104" s="77"/>
      <c r="GG104" s="77"/>
      <c r="GH104" s="77"/>
      <c r="GI104" s="77"/>
      <c r="GJ104" s="77"/>
      <c r="GK104" s="77"/>
      <c r="GL104" s="77"/>
      <c r="GM104" s="77"/>
      <c r="GN104" s="77"/>
      <c r="GO104" s="77"/>
      <c r="GP104" s="77"/>
      <c r="GQ104" s="77"/>
      <c r="GR104" s="77"/>
      <c r="GS104" s="77"/>
      <c r="GT104" s="77"/>
      <c r="GU104" s="77"/>
      <c r="GV104" s="77"/>
      <c r="GW104" s="77"/>
      <c r="GX104" s="77"/>
      <c r="GY104" s="77"/>
      <c r="GZ104" s="77"/>
      <c r="HA104" s="77"/>
      <c r="HB104" s="77"/>
      <c r="HC104" s="77"/>
      <c r="HD104" s="77"/>
      <c r="HE104" s="77"/>
      <c r="HF104" s="77"/>
      <c r="HG104" s="77"/>
      <c r="HH104" s="77"/>
      <c r="HI104" s="77"/>
      <c r="HJ104" s="77"/>
      <c r="HK104" s="77"/>
      <c r="HL104" s="77"/>
      <c r="HM104" s="77"/>
      <c r="HN104" s="77"/>
      <c r="HO104" s="77"/>
      <c r="HP104" s="77"/>
      <c r="HQ104" s="77"/>
      <c r="HR104" s="77"/>
      <c r="HS104" s="77"/>
      <c r="HT104" s="77"/>
      <c r="HU104" s="77"/>
      <c r="HV104" s="77"/>
      <c r="HW104" s="77"/>
      <c r="HX104" s="77"/>
      <c r="HY104" s="77"/>
      <c r="HZ104" s="77"/>
      <c r="IA104" s="77"/>
      <c r="IB104" s="77"/>
      <c r="IC104" s="77"/>
      <c r="ID104" s="77"/>
      <c r="IE104" s="77"/>
      <c r="IF104" s="77"/>
      <c r="IG104" s="77"/>
      <c r="IH104" s="77"/>
      <c r="II104" s="77"/>
      <c r="IJ104" s="77"/>
      <c r="IK104" s="77"/>
      <c r="IL104" s="77"/>
      <c r="IM104" s="77"/>
      <c r="IN104" s="77"/>
      <c r="IO104" s="77"/>
      <c r="IP104" s="77"/>
      <c r="IQ104" s="77"/>
      <c r="IR104" s="77"/>
      <c r="IS104" s="77"/>
      <c r="IT104" s="77"/>
      <c r="IU104" s="77"/>
      <c r="IV104" s="77"/>
      <c r="IW104" s="77"/>
      <c r="IX104" s="77"/>
      <c r="IY104" s="77"/>
      <c r="IZ104" s="77"/>
      <c r="JA104" s="77"/>
      <c r="JB104" s="77"/>
      <c r="JC104" s="77"/>
      <c r="JD104" s="77"/>
      <c r="JE104" s="77"/>
      <c r="JF104" s="77"/>
      <c r="JG104" s="77"/>
      <c r="JH104" s="77"/>
      <c r="JI104" s="77"/>
      <c r="JJ104" s="77"/>
      <c r="JK104" s="77"/>
      <c r="JL104" s="77"/>
      <c r="JM104" s="77"/>
      <c r="JN104" s="77"/>
      <c r="JO104" s="77"/>
      <c r="JP104" s="77"/>
      <c r="JQ104" s="77"/>
      <c r="JR104" s="77"/>
      <c r="JS104" s="77"/>
      <c r="JT104" s="77"/>
      <c r="JU104" s="77"/>
      <c r="JV104" s="77"/>
      <c r="JW104" s="77"/>
      <c r="JX104" s="77"/>
      <c r="JY104" s="77"/>
      <c r="JZ104" s="77"/>
      <c r="KA104" s="77"/>
      <c r="KB104" s="77"/>
      <c r="KC104" s="77"/>
      <c r="KD104" s="77"/>
      <c r="KE104" s="77"/>
      <c r="KF104" s="77"/>
      <c r="KG104" s="77"/>
      <c r="KH104" s="77"/>
      <c r="KI104" s="77"/>
      <c r="KJ104" s="77"/>
      <c r="KK104" s="77"/>
      <c r="KL104" s="77"/>
      <c r="KM104" s="77"/>
      <c r="KN104" s="77"/>
      <c r="KO104" s="77"/>
      <c r="KP104" s="77"/>
      <c r="KQ104" s="77"/>
      <c r="KR104" s="77"/>
      <c r="KS104" s="77"/>
      <c r="KT104" s="77"/>
      <c r="KU104" s="77"/>
      <c r="KV104" s="77"/>
      <c r="KW104" s="77"/>
      <c r="KX104" s="77"/>
      <c r="KY104" s="77"/>
      <c r="KZ104" s="77"/>
      <c r="LA104" s="77"/>
      <c r="LB104" s="77"/>
      <c r="LC104" s="77"/>
      <c r="LD104" s="77"/>
      <c r="LE104" s="77"/>
      <c r="LF104" s="77"/>
      <c r="LG104" s="77"/>
      <c r="LH104" s="77"/>
      <c r="LI104" s="77"/>
      <c r="LJ104" s="77"/>
      <c r="LK104" s="77"/>
      <c r="LL104" s="77"/>
      <c r="LM104" s="77"/>
      <c r="LN104" s="77"/>
      <c r="LO104" s="77"/>
      <c r="LP104" s="77"/>
      <c r="LQ104" s="77"/>
      <c r="LR104" s="77"/>
      <c r="LS104" s="77"/>
      <c r="LT104" s="77"/>
      <c r="LU104" s="77"/>
      <c r="LV104" s="77"/>
      <c r="LW104" s="77"/>
      <c r="LX104" s="77"/>
      <c r="LY104" s="77"/>
      <c r="LZ104" s="77"/>
      <c r="MA104" s="77"/>
      <c r="MB104" s="77"/>
      <c r="MC104" s="77"/>
      <c r="MD104" s="77"/>
      <c r="ME104" s="77"/>
      <c r="MF104" s="77"/>
      <c r="MG104" s="77"/>
      <c r="MH104" s="77"/>
      <c r="MI104" s="77"/>
      <c r="MJ104" s="77"/>
      <c r="MK104" s="77"/>
      <c r="ML104" s="77"/>
      <c r="MM104" s="77"/>
      <c r="MN104" s="77"/>
      <c r="MO104" s="77"/>
      <c r="MP104" s="77"/>
      <c r="MQ104" s="77"/>
      <c r="MR104" s="77"/>
      <c r="MS104" s="77"/>
      <c r="MT104" s="77"/>
      <c r="MU104" s="77"/>
      <c r="MV104" s="77"/>
      <c r="MW104" s="77"/>
      <c r="MX104" s="77"/>
      <c r="MY104" s="77"/>
      <c r="MZ104" s="77"/>
      <c r="NA104" s="77"/>
      <c r="NB104" s="77"/>
      <c r="NC104" s="77"/>
      <c r="ND104" s="77"/>
      <c r="NE104" s="77"/>
      <c r="NF104" s="77"/>
      <c r="NG104" s="77"/>
      <c r="NH104" s="77"/>
      <c r="NI104" s="77"/>
      <c r="NJ104" s="77"/>
      <c r="NK104" s="77"/>
      <c r="NL104" s="77"/>
      <c r="NM104" s="77"/>
      <c r="NN104" s="77"/>
      <c r="NO104" s="77"/>
      <c r="NP104" s="77"/>
      <c r="NQ104" s="77"/>
      <c r="NR104" s="77"/>
      <c r="NS104" s="77"/>
      <c r="NT104" s="77"/>
      <c r="NU104" s="77"/>
      <c r="NV104" s="77"/>
      <c r="NW104" s="77"/>
      <c r="NX104" s="77"/>
      <c r="NY104" s="77"/>
      <c r="NZ104" s="77"/>
      <c r="OA104" s="77"/>
      <c r="OB104" s="77"/>
      <c r="OC104" s="77"/>
      <c r="OD104" s="77"/>
      <c r="OE104" s="77"/>
      <c r="OF104" s="77"/>
      <c r="OG104" s="77"/>
      <c r="OH104" s="77"/>
      <c r="OI104" s="77"/>
      <c r="OJ104" s="77"/>
      <c r="OK104" s="77"/>
      <c r="OL104" s="77"/>
      <c r="OM104" s="77"/>
      <c r="ON104" s="77"/>
      <c r="OO104" s="77"/>
      <c r="OP104" s="77"/>
      <c r="OQ104" s="77"/>
      <c r="OR104" s="77"/>
      <c r="OS104" s="77"/>
      <c r="OT104" s="77"/>
      <c r="OU104" s="77"/>
      <c r="OV104" s="77"/>
      <c r="OW104" s="77"/>
      <c r="OX104" s="77"/>
      <c r="OY104" s="77"/>
      <c r="OZ104" s="77"/>
      <c r="PA104" s="77"/>
      <c r="PB104" s="77"/>
      <c r="PC104" s="77"/>
      <c r="PD104" s="77"/>
      <c r="PE104" s="77"/>
      <c r="PF104" s="77"/>
      <c r="PG104" s="77"/>
      <c r="PH104" s="77"/>
      <c r="PI104" s="77"/>
      <c r="PJ104" s="77"/>
      <c r="PK104" s="77"/>
      <c r="PL104" s="77"/>
      <c r="PM104" s="77"/>
      <c r="PN104" s="77"/>
      <c r="PO104" s="77"/>
      <c r="PP104" s="77"/>
      <c r="PQ104" s="77"/>
      <c r="PR104" s="77"/>
      <c r="PS104" s="77"/>
      <c r="PT104" s="77"/>
      <c r="PU104" s="77"/>
      <c r="PV104" s="77"/>
      <c r="PW104" s="77"/>
      <c r="PX104" s="77"/>
      <c r="PY104" s="77"/>
      <c r="PZ104" s="77"/>
      <c r="QA104" s="77"/>
      <c r="QB104" s="77"/>
      <c r="QC104" s="77"/>
      <c r="QD104" s="77"/>
      <c r="QE104" s="77"/>
      <c r="QF104" s="77"/>
      <c r="QG104" s="77"/>
      <c r="QH104" s="77"/>
      <c r="QI104" s="77"/>
      <c r="QJ104" s="77"/>
      <c r="QK104" s="77"/>
      <c r="QL104" s="77"/>
      <c r="QM104" s="77"/>
      <c r="QN104" s="77"/>
      <c r="QO104" s="77"/>
      <c r="QP104" s="77"/>
      <c r="QQ104" s="77"/>
      <c r="QR104" s="77"/>
      <c r="QS104" s="77"/>
      <c r="QT104" s="77"/>
      <c r="QU104" s="77"/>
      <c r="QV104" s="77"/>
      <c r="QW104" s="77"/>
      <c r="QX104" s="77"/>
      <c r="QY104" s="77"/>
      <c r="QZ104" s="77"/>
      <c r="RA104" s="77"/>
      <c r="RB104" s="77"/>
      <c r="RC104" s="77"/>
      <c r="RD104" s="77"/>
      <c r="RE104" s="77"/>
      <c r="RF104" s="77"/>
      <c r="RG104" s="77"/>
      <c r="RH104" s="77"/>
      <c r="RI104" s="77"/>
      <c r="RJ104" s="77"/>
      <c r="RK104" s="77"/>
      <c r="RL104" s="77"/>
      <c r="RM104" s="77"/>
      <c r="RN104" s="77"/>
      <c r="RO104" s="77"/>
      <c r="RP104" s="77"/>
      <c r="RQ104" s="77"/>
      <c r="RR104" s="77"/>
      <c r="RS104" s="77"/>
      <c r="RT104" s="77"/>
      <c r="RU104" s="77"/>
      <c r="RV104" s="77"/>
      <c r="RW104" s="77"/>
      <c r="RX104" s="77"/>
      <c r="RY104" s="77"/>
      <c r="RZ104" s="77"/>
      <c r="SA104" s="77"/>
      <c r="SB104" s="77"/>
      <c r="SC104" s="77"/>
      <c r="SD104" s="77"/>
      <c r="SE104" s="77"/>
      <c r="SF104" s="77"/>
      <c r="SG104" s="77"/>
      <c r="SH104" s="77"/>
      <c r="SI104" s="77"/>
      <c r="SJ104" s="77"/>
      <c r="SK104" s="77"/>
      <c r="SL104" s="77"/>
      <c r="SM104" s="77"/>
      <c r="SN104" s="77"/>
      <c r="SO104" s="77"/>
      <c r="SP104" s="77"/>
      <c r="SQ104" s="77"/>
      <c r="SR104" s="77"/>
      <c r="SS104" s="77"/>
      <c r="ST104" s="77"/>
      <c r="SU104" s="77"/>
      <c r="SV104" s="77"/>
      <c r="SW104" s="77"/>
      <c r="SX104" s="77"/>
      <c r="SY104" s="77"/>
      <c r="SZ104" s="77"/>
      <c r="TA104" s="77"/>
      <c r="TB104" s="77"/>
      <c r="TC104" s="77"/>
      <c r="TD104" s="77"/>
      <c r="TE104" s="77"/>
      <c r="TF104" s="77"/>
      <c r="TG104" s="77"/>
      <c r="TH104" s="77"/>
      <c r="TI104" s="77"/>
      <c r="TJ104" s="77"/>
      <c r="TK104" s="77"/>
      <c r="TL104" s="77"/>
      <c r="TM104" s="77"/>
      <c r="TN104" s="77"/>
      <c r="TO104" s="77"/>
      <c r="TP104" s="77"/>
      <c r="TQ104" s="77"/>
      <c r="TR104" s="77"/>
      <c r="TS104" s="77"/>
      <c r="TT104" s="77"/>
      <c r="TU104" s="77"/>
      <c r="TV104" s="77"/>
      <c r="TW104" s="77"/>
      <c r="TX104" s="77"/>
      <c r="TY104" s="77"/>
      <c r="TZ104" s="77"/>
      <c r="UA104" s="77"/>
      <c r="UB104" s="77"/>
      <c r="UC104" s="77"/>
      <c r="UD104" s="77"/>
      <c r="UE104" s="77"/>
      <c r="UF104" s="77"/>
      <c r="UG104" s="77"/>
      <c r="UH104" s="77"/>
      <c r="UI104" s="77"/>
      <c r="UJ104" s="77"/>
      <c r="UK104" s="77"/>
      <c r="UL104" s="77"/>
      <c r="UM104" s="77"/>
      <c r="UN104" s="77"/>
      <c r="UO104" s="77"/>
      <c r="UP104" s="77"/>
      <c r="UQ104" s="77"/>
      <c r="UR104" s="77"/>
      <c r="US104" s="77"/>
      <c r="UT104" s="77"/>
      <c r="UU104" s="77"/>
      <c r="UV104" s="77"/>
      <c r="UW104" s="77"/>
      <c r="UX104" s="77"/>
      <c r="UY104" s="77"/>
      <c r="UZ104" s="77"/>
      <c r="VA104" s="77"/>
      <c r="VB104" s="77"/>
      <c r="VC104" s="77"/>
      <c r="VD104" s="77"/>
      <c r="VE104" s="77"/>
      <c r="VF104" s="77"/>
      <c r="VG104" s="77"/>
      <c r="VH104" s="77"/>
      <c r="VI104" s="77"/>
      <c r="VJ104" s="77"/>
      <c r="VK104" s="77"/>
      <c r="VL104" s="77"/>
      <c r="VM104" s="77"/>
      <c r="VN104" s="77"/>
      <c r="VO104" s="77"/>
      <c r="VP104" s="77"/>
      <c r="VQ104" s="77"/>
      <c r="VR104" s="77"/>
      <c r="VS104" s="77"/>
      <c r="VT104" s="77"/>
      <c r="VU104" s="77"/>
      <c r="VV104" s="77"/>
      <c r="VW104" s="77"/>
      <c r="VX104" s="77"/>
      <c r="VY104" s="77"/>
      <c r="VZ104" s="77"/>
      <c r="WA104" s="77"/>
      <c r="WB104" s="77"/>
      <c r="WC104" s="77"/>
      <c r="WD104" s="77"/>
      <c r="WE104" s="77"/>
      <c r="WF104" s="77"/>
      <c r="WG104" s="77"/>
      <c r="WH104" s="77"/>
      <c r="WI104" s="77"/>
      <c r="WJ104" s="77"/>
      <c r="WK104" s="77"/>
      <c r="WL104" s="77"/>
      <c r="WM104" s="77"/>
      <c r="WN104" s="77"/>
      <c r="WO104" s="77"/>
      <c r="WP104" s="77"/>
      <c r="WQ104" s="77"/>
      <c r="WR104" s="77"/>
      <c r="WS104" s="77"/>
      <c r="WT104" s="77"/>
      <c r="WU104" s="77"/>
      <c r="WV104" s="77"/>
      <c r="WW104" s="77"/>
      <c r="WX104" s="77"/>
      <c r="WY104" s="77"/>
      <c r="WZ104" s="77"/>
      <c r="XA104" s="77"/>
      <c r="XB104" s="77"/>
      <c r="XC104" s="77"/>
      <c r="XD104" s="77"/>
      <c r="XE104" s="77"/>
      <c r="XF104" s="77"/>
      <c r="XG104" s="77"/>
      <c r="XH104" s="77"/>
      <c r="XI104" s="77"/>
      <c r="XJ104" s="77"/>
      <c r="XK104" s="77"/>
      <c r="XL104" s="77"/>
      <c r="XM104" s="77"/>
      <c r="XN104" s="77"/>
      <c r="XO104" s="77"/>
      <c r="XP104" s="77"/>
      <c r="XQ104" s="77"/>
      <c r="XR104" s="77"/>
      <c r="XS104" s="77"/>
      <c r="XT104" s="77"/>
      <c r="XU104" s="77"/>
      <c r="XV104" s="77"/>
      <c r="XW104" s="77"/>
      <c r="XX104" s="77"/>
      <c r="XY104" s="77"/>
      <c r="XZ104" s="77"/>
      <c r="YA104" s="77"/>
      <c r="YB104" s="77"/>
      <c r="YC104" s="77"/>
      <c r="YD104" s="77"/>
      <c r="YE104" s="77"/>
      <c r="YF104" s="77"/>
      <c r="YG104" s="77"/>
      <c r="YH104" s="77"/>
      <c r="YI104" s="77"/>
      <c r="YJ104" s="77"/>
      <c r="YK104" s="77"/>
      <c r="YL104" s="77"/>
      <c r="YM104" s="77"/>
      <c r="YN104" s="77"/>
      <c r="YO104" s="77"/>
      <c r="YP104" s="77"/>
      <c r="YQ104" s="77"/>
      <c r="YR104" s="77"/>
      <c r="YS104" s="77"/>
      <c r="YT104" s="77"/>
      <c r="YU104" s="77"/>
      <c r="YV104" s="77"/>
      <c r="YW104" s="77"/>
      <c r="YX104" s="77"/>
      <c r="YY104" s="77"/>
      <c r="YZ104" s="77"/>
      <c r="ZA104" s="77"/>
      <c r="ZB104" s="77"/>
      <c r="ZC104" s="77"/>
      <c r="ZD104" s="77"/>
      <c r="ZE104" s="77"/>
      <c r="ZF104" s="77"/>
      <c r="ZG104" s="77"/>
      <c r="ZH104" s="77"/>
      <c r="ZI104" s="77"/>
      <c r="ZJ104" s="77"/>
      <c r="ZK104" s="77"/>
      <c r="ZL104" s="77"/>
      <c r="ZM104" s="77"/>
      <c r="ZN104" s="77"/>
      <c r="ZO104" s="77"/>
      <c r="ZP104" s="77"/>
      <c r="ZQ104" s="77"/>
      <c r="ZR104" s="77"/>
      <c r="ZS104" s="77"/>
      <c r="ZT104" s="77"/>
      <c r="ZU104" s="77"/>
      <c r="ZV104" s="77"/>
      <c r="ZW104" s="77"/>
      <c r="ZX104" s="77"/>
      <c r="ZY104" s="77"/>
      <c r="ZZ104" s="77"/>
      <c r="AAA104" s="77"/>
      <c r="AAB104" s="77"/>
      <c r="AAC104" s="77"/>
      <c r="AAD104" s="77"/>
      <c r="AAE104" s="77"/>
      <c r="AAF104" s="77"/>
      <c r="AAG104" s="77"/>
      <c r="AAH104" s="77"/>
      <c r="AAI104" s="77"/>
      <c r="AAJ104" s="77"/>
      <c r="AAK104" s="77"/>
      <c r="AAL104" s="77"/>
      <c r="AAM104" s="77"/>
      <c r="AAN104" s="77"/>
      <c r="AAO104" s="77"/>
      <c r="AAP104" s="77"/>
      <c r="AAQ104" s="77"/>
      <c r="AAR104" s="77"/>
      <c r="AAS104" s="77"/>
      <c r="AAT104" s="77"/>
      <c r="AAU104" s="77"/>
      <c r="AAV104" s="77"/>
      <c r="AAW104" s="77"/>
      <c r="AAX104" s="77"/>
      <c r="AAY104" s="77"/>
      <c r="AAZ104" s="77"/>
      <c r="ABA104" s="77"/>
      <c r="ABB104" s="77"/>
      <c r="ABC104" s="77"/>
      <c r="ABD104" s="77"/>
      <c r="ABE104" s="77"/>
      <c r="ABF104" s="77"/>
      <c r="ABG104" s="77"/>
      <c r="ABH104" s="77"/>
      <c r="ABI104" s="77"/>
      <c r="ABJ104" s="77"/>
      <c r="ABK104" s="77"/>
      <c r="ABL104" s="77"/>
      <c r="ABM104" s="77"/>
      <c r="ABN104" s="77"/>
      <c r="ABO104" s="77"/>
      <c r="ABP104" s="77"/>
      <c r="ABQ104" s="77"/>
      <c r="ABR104" s="77"/>
      <c r="ABS104" s="77"/>
      <c r="ABT104" s="77"/>
      <c r="ABU104" s="77"/>
      <c r="ABV104" s="77"/>
      <c r="ABW104" s="77"/>
      <c r="ABX104" s="77"/>
      <c r="ABY104" s="77"/>
      <c r="ABZ104" s="77"/>
      <c r="ACA104" s="77"/>
      <c r="ACB104" s="77"/>
      <c r="ACC104" s="77"/>
      <c r="ACD104" s="77"/>
      <c r="ACE104" s="77"/>
      <c r="ACF104" s="77"/>
      <c r="ACG104" s="77"/>
      <c r="ACH104" s="77"/>
      <c r="ACI104" s="77"/>
      <c r="ACJ104" s="77"/>
      <c r="ACK104" s="77"/>
      <c r="ACL104" s="77"/>
      <c r="ACM104" s="77"/>
      <c r="ACN104" s="77"/>
      <c r="ACO104" s="77"/>
      <c r="ACP104" s="77"/>
      <c r="ACQ104" s="77"/>
      <c r="ACR104" s="77"/>
      <c r="ACS104" s="77"/>
      <c r="ACT104" s="77"/>
      <c r="ACU104" s="77"/>
      <c r="ACV104" s="77"/>
      <c r="ACW104" s="77"/>
      <c r="ACX104" s="77"/>
      <c r="ACY104" s="77"/>
      <c r="ACZ104" s="77"/>
      <c r="ADA104" s="77"/>
      <c r="ADB104" s="77"/>
      <c r="ADC104" s="77"/>
      <c r="ADD104" s="77"/>
      <c r="ADE104" s="77"/>
      <c r="ADF104" s="77"/>
      <c r="ADG104" s="77"/>
      <c r="ADH104" s="77"/>
      <c r="ADI104" s="77"/>
      <c r="ADJ104" s="77"/>
      <c r="ADK104" s="77"/>
      <c r="ADL104" s="77"/>
      <c r="ADM104" s="77"/>
      <c r="ADN104" s="77"/>
      <c r="ADO104" s="77"/>
      <c r="ADP104" s="77"/>
      <c r="ADQ104" s="77"/>
      <c r="ADR104" s="77"/>
      <c r="ADS104" s="77"/>
      <c r="ADT104" s="77"/>
      <c r="ADU104" s="77"/>
      <c r="ADV104" s="77"/>
      <c r="ADW104" s="77"/>
      <c r="ADX104" s="77"/>
      <c r="ADY104" s="77"/>
      <c r="ADZ104" s="77"/>
      <c r="AEA104" s="77"/>
      <c r="AEB104" s="77"/>
      <c r="AEC104" s="77"/>
      <c r="AED104" s="77"/>
      <c r="AEE104" s="77"/>
      <c r="AEF104" s="77"/>
      <c r="AEG104" s="77"/>
      <c r="AEH104" s="77"/>
      <c r="AEI104" s="77"/>
      <c r="AEJ104" s="77"/>
      <c r="AEK104" s="77"/>
      <c r="AEL104" s="77"/>
      <c r="AEM104" s="77"/>
      <c r="AEN104" s="77"/>
      <c r="AEO104" s="77"/>
      <c r="AEP104" s="77"/>
      <c r="AEQ104" s="77"/>
      <c r="AER104" s="77"/>
      <c r="AES104" s="77"/>
      <c r="AET104" s="77"/>
      <c r="AEU104" s="77"/>
      <c r="AEV104" s="77"/>
      <c r="AEW104" s="77"/>
      <c r="AEX104" s="77"/>
      <c r="AEY104" s="77"/>
      <c r="AEZ104" s="77"/>
      <c r="AFA104" s="77"/>
      <c r="AFB104" s="77"/>
      <c r="AFC104" s="77"/>
      <c r="AFD104" s="77"/>
      <c r="AFE104" s="77"/>
      <c r="AFF104" s="77"/>
      <c r="AFG104" s="77"/>
      <c r="AFH104" s="77"/>
      <c r="AFI104" s="77"/>
      <c r="AFJ104" s="77"/>
      <c r="AFK104" s="77"/>
      <c r="AFL104" s="77"/>
      <c r="AFM104" s="77"/>
      <c r="AFN104" s="77"/>
      <c r="AFO104" s="77"/>
      <c r="AFP104" s="77"/>
      <c r="AFQ104" s="77"/>
      <c r="AFR104" s="77"/>
      <c r="AFS104" s="77"/>
      <c r="AFT104" s="77"/>
      <c r="AFU104" s="77"/>
      <c r="AFV104" s="77"/>
      <c r="AFW104" s="77"/>
      <c r="AFX104" s="77"/>
      <c r="AFY104" s="77"/>
      <c r="AFZ104" s="77"/>
      <c r="AGA104" s="77"/>
      <c r="AGB104" s="77"/>
      <c r="AGC104" s="77"/>
      <c r="AGD104" s="77"/>
      <c r="AGE104" s="77"/>
      <c r="AGF104" s="77"/>
      <c r="AGG104" s="77"/>
      <c r="AGH104" s="77"/>
      <c r="AGI104" s="77"/>
      <c r="AGJ104" s="77"/>
      <c r="AGK104" s="77"/>
      <c r="AGL104" s="77"/>
      <c r="AGM104" s="77"/>
      <c r="AGN104" s="77"/>
      <c r="AGO104" s="77"/>
      <c r="AGP104" s="77"/>
      <c r="AGQ104" s="77"/>
      <c r="AGR104" s="77"/>
      <c r="AGS104" s="77"/>
      <c r="AGT104" s="77"/>
      <c r="AGU104" s="77"/>
      <c r="AGV104" s="77"/>
      <c r="AGW104" s="77"/>
      <c r="AGX104" s="77"/>
      <c r="AGY104" s="77"/>
      <c r="AGZ104" s="77"/>
      <c r="AHA104" s="77"/>
      <c r="AHB104" s="77"/>
      <c r="AHC104" s="77"/>
      <c r="AHD104" s="77"/>
      <c r="AHE104" s="77"/>
      <c r="AHF104" s="77"/>
      <c r="AHG104" s="77"/>
      <c r="AHH104" s="77"/>
      <c r="AHI104" s="77"/>
      <c r="AHJ104" s="77"/>
      <c r="AHK104" s="77"/>
      <c r="AHL104" s="77"/>
      <c r="AHM104" s="77"/>
      <c r="AHN104" s="77"/>
      <c r="AHO104" s="77"/>
      <c r="AHP104" s="77"/>
      <c r="AHQ104" s="77"/>
      <c r="AHR104" s="77"/>
      <c r="AHS104" s="77"/>
      <c r="AHT104" s="77"/>
      <c r="AHU104" s="77"/>
      <c r="AHV104" s="77"/>
      <c r="AHW104" s="77"/>
      <c r="AHX104" s="77"/>
      <c r="AHY104" s="77"/>
      <c r="AHZ104" s="77"/>
      <c r="AIA104" s="77"/>
      <c r="AIB104" s="77"/>
      <c r="AIC104" s="77"/>
      <c r="AID104" s="77"/>
      <c r="AIE104" s="77"/>
      <c r="AIF104" s="77"/>
      <c r="AIG104" s="77"/>
      <c r="AIH104" s="77"/>
      <c r="AII104" s="77"/>
      <c r="AIJ104" s="77"/>
      <c r="AIK104" s="77"/>
      <c r="AIL104" s="77"/>
      <c r="AIM104" s="77"/>
      <c r="AIN104" s="77"/>
      <c r="AIO104" s="77"/>
      <c r="AIP104" s="77"/>
      <c r="AIQ104" s="77"/>
      <c r="AIR104" s="77"/>
      <c r="AIS104" s="77"/>
      <c r="AIT104" s="77"/>
      <c r="AIU104" s="77"/>
      <c r="AIV104" s="77"/>
      <c r="AIW104" s="77"/>
      <c r="AIX104" s="77"/>
      <c r="AIY104" s="77"/>
      <c r="AIZ104" s="77"/>
      <c r="AJA104" s="77"/>
      <c r="AJB104" s="77"/>
      <c r="AJC104" s="77"/>
      <c r="AJD104" s="77"/>
      <c r="AJE104" s="77"/>
      <c r="AJF104" s="77"/>
      <c r="AJG104" s="77"/>
      <c r="AJH104" s="77"/>
      <c r="AJI104" s="77"/>
      <c r="AJJ104" s="77"/>
      <c r="AJK104" s="77"/>
      <c r="AJL104" s="77"/>
      <c r="AJM104" s="77"/>
      <c r="AJN104" s="77"/>
      <c r="AJO104" s="77"/>
      <c r="AJP104" s="77"/>
      <c r="AJQ104" s="77"/>
      <c r="AJR104" s="77"/>
      <c r="AJS104" s="77"/>
      <c r="AJT104" s="77"/>
      <c r="AJU104" s="77"/>
      <c r="AJV104" s="77"/>
      <c r="AJW104" s="77"/>
      <c r="AJX104" s="77"/>
      <c r="AJY104" s="77"/>
      <c r="AJZ104" s="77"/>
      <c r="AKA104" s="77"/>
      <c r="AKB104" s="77"/>
      <c r="AKC104" s="77"/>
      <c r="AKD104" s="77"/>
      <c r="AKE104" s="77"/>
      <c r="AKF104" s="77"/>
      <c r="AKG104" s="77"/>
      <c r="AKH104" s="77"/>
      <c r="AKI104" s="77"/>
      <c r="AKJ104" s="77"/>
      <c r="AKK104" s="77"/>
      <c r="AKL104" s="77"/>
      <c r="AKM104" s="77"/>
      <c r="AKN104" s="77"/>
      <c r="AKO104" s="77"/>
      <c r="AKP104" s="77"/>
      <c r="AKQ104" s="77"/>
      <c r="AKR104" s="77"/>
      <c r="AKS104" s="77"/>
      <c r="AKT104" s="77"/>
      <c r="AKU104" s="77"/>
      <c r="AKV104" s="77"/>
      <c r="AKW104" s="77"/>
      <c r="AKX104" s="77"/>
      <c r="AKY104" s="77"/>
      <c r="AKZ104" s="77"/>
      <c r="ALA104" s="77"/>
      <c r="ALB104" s="77"/>
      <c r="ALC104" s="77"/>
      <c r="ALD104" s="77"/>
      <c r="ALE104" s="77"/>
      <c r="ALF104" s="77"/>
      <c r="ALG104" s="77"/>
      <c r="ALH104" s="77"/>
      <c r="ALI104" s="77"/>
      <c r="ALJ104" s="77"/>
      <c r="ALK104" s="77"/>
      <c r="ALL104" s="77"/>
      <c r="ALM104" s="77"/>
      <c r="ALN104" s="77"/>
      <c r="ALO104" s="77"/>
      <c r="ALP104" s="77"/>
      <c r="ALQ104" s="77"/>
      <c r="ALR104" s="77"/>
      <c r="ALS104" s="77"/>
      <c r="ALT104" s="77"/>
      <c r="ALU104" s="77"/>
      <c r="ALV104" s="77"/>
      <c r="ALW104" s="77"/>
      <c r="ALX104" s="77"/>
      <c r="ALY104" s="77"/>
      <c r="ALZ104" s="77"/>
      <c r="AMA104" s="77"/>
      <c r="AMB104" s="77"/>
      <c r="AMC104" s="77"/>
      <c r="AMD104" s="77"/>
      <c r="AME104" s="77"/>
      <c r="AMF104" s="77"/>
      <c r="AMG104" s="77"/>
      <c r="AMH104" s="77"/>
      <c r="AMI104" s="77"/>
      <c r="AMJ104" s="77"/>
    </row>
    <row r="105" spans="1:1024" ht="15">
      <c r="A105" s="84" t="s">
        <v>100</v>
      </c>
      <c r="B105" s="85" t="s">
        <v>101</v>
      </c>
      <c r="C105" s="81"/>
      <c r="D105" s="81"/>
      <c r="E105" s="81"/>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c r="CU105" s="77"/>
      <c r="CV105" s="77"/>
      <c r="CW105" s="77"/>
      <c r="CX105" s="77"/>
      <c r="CY105" s="77"/>
      <c r="CZ105" s="77"/>
      <c r="DA105" s="77"/>
      <c r="DB105" s="77"/>
      <c r="DC105" s="77"/>
      <c r="DD105" s="77"/>
      <c r="DE105" s="77"/>
      <c r="DF105" s="77"/>
      <c r="DG105" s="77"/>
      <c r="DH105" s="77"/>
      <c r="DI105" s="77"/>
      <c r="DJ105" s="77"/>
      <c r="DK105" s="77"/>
      <c r="DL105" s="77"/>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c r="EI105" s="77"/>
      <c r="EJ105" s="77"/>
      <c r="EK105" s="77"/>
      <c r="EL105" s="77"/>
      <c r="EM105" s="77"/>
      <c r="EN105" s="77"/>
      <c r="EO105" s="77"/>
      <c r="EP105" s="77"/>
      <c r="EQ105" s="77"/>
      <c r="ER105" s="77"/>
      <c r="ES105" s="77"/>
      <c r="ET105" s="77"/>
      <c r="EU105" s="77"/>
      <c r="EV105" s="77"/>
      <c r="EW105" s="77"/>
      <c r="EX105" s="77"/>
      <c r="EY105" s="77"/>
      <c r="EZ105" s="77"/>
      <c r="FA105" s="77"/>
      <c r="FB105" s="77"/>
      <c r="FC105" s="77"/>
      <c r="FD105" s="77"/>
      <c r="FE105" s="77"/>
      <c r="FF105" s="77"/>
      <c r="FG105" s="77"/>
      <c r="FH105" s="77"/>
      <c r="FI105" s="77"/>
      <c r="FJ105" s="77"/>
      <c r="FK105" s="77"/>
      <c r="FL105" s="77"/>
      <c r="FM105" s="77"/>
      <c r="FN105" s="77"/>
      <c r="FO105" s="77"/>
      <c r="FP105" s="77"/>
      <c r="FQ105" s="77"/>
      <c r="FR105" s="77"/>
      <c r="FS105" s="77"/>
      <c r="FT105" s="77"/>
      <c r="FU105" s="77"/>
      <c r="FV105" s="77"/>
      <c r="FW105" s="77"/>
      <c r="FX105" s="77"/>
      <c r="FY105" s="77"/>
      <c r="FZ105" s="77"/>
      <c r="GA105" s="77"/>
      <c r="GB105" s="77"/>
      <c r="GC105" s="77"/>
      <c r="GD105" s="77"/>
      <c r="GE105" s="77"/>
      <c r="GF105" s="77"/>
      <c r="GG105" s="77"/>
      <c r="GH105" s="77"/>
      <c r="GI105" s="77"/>
      <c r="GJ105" s="77"/>
      <c r="GK105" s="77"/>
      <c r="GL105" s="77"/>
      <c r="GM105" s="77"/>
      <c r="GN105" s="77"/>
      <c r="GO105" s="77"/>
      <c r="GP105" s="77"/>
      <c r="GQ105" s="77"/>
      <c r="GR105" s="77"/>
      <c r="GS105" s="77"/>
      <c r="GT105" s="77"/>
      <c r="GU105" s="77"/>
      <c r="GV105" s="77"/>
      <c r="GW105" s="77"/>
      <c r="GX105" s="77"/>
      <c r="GY105" s="77"/>
      <c r="GZ105" s="77"/>
      <c r="HA105" s="77"/>
      <c r="HB105" s="77"/>
      <c r="HC105" s="77"/>
      <c r="HD105" s="77"/>
      <c r="HE105" s="77"/>
      <c r="HF105" s="77"/>
      <c r="HG105" s="77"/>
      <c r="HH105" s="77"/>
      <c r="HI105" s="77"/>
      <c r="HJ105" s="77"/>
      <c r="HK105" s="77"/>
      <c r="HL105" s="77"/>
      <c r="HM105" s="77"/>
      <c r="HN105" s="77"/>
      <c r="HO105" s="77"/>
      <c r="HP105" s="77"/>
      <c r="HQ105" s="77"/>
      <c r="HR105" s="77"/>
      <c r="HS105" s="77"/>
      <c r="HT105" s="77"/>
      <c r="HU105" s="77"/>
      <c r="HV105" s="77"/>
      <c r="HW105" s="77"/>
      <c r="HX105" s="77"/>
      <c r="HY105" s="77"/>
      <c r="HZ105" s="77"/>
      <c r="IA105" s="77"/>
      <c r="IB105" s="77"/>
      <c r="IC105" s="77"/>
      <c r="ID105" s="77"/>
      <c r="IE105" s="77"/>
      <c r="IF105" s="77"/>
      <c r="IG105" s="77"/>
      <c r="IH105" s="77"/>
      <c r="II105" s="77"/>
      <c r="IJ105" s="77"/>
      <c r="IK105" s="77"/>
      <c r="IL105" s="77"/>
      <c r="IM105" s="77"/>
      <c r="IN105" s="77"/>
      <c r="IO105" s="77"/>
      <c r="IP105" s="77"/>
      <c r="IQ105" s="77"/>
      <c r="IR105" s="77"/>
      <c r="IS105" s="77"/>
      <c r="IT105" s="77"/>
      <c r="IU105" s="77"/>
      <c r="IV105" s="77"/>
      <c r="IW105" s="77"/>
      <c r="IX105" s="77"/>
      <c r="IY105" s="77"/>
      <c r="IZ105" s="77"/>
      <c r="JA105" s="77"/>
      <c r="JB105" s="77"/>
      <c r="JC105" s="77"/>
      <c r="JD105" s="77"/>
      <c r="JE105" s="77"/>
      <c r="JF105" s="77"/>
      <c r="JG105" s="77"/>
      <c r="JH105" s="77"/>
      <c r="JI105" s="77"/>
      <c r="JJ105" s="77"/>
      <c r="JK105" s="77"/>
      <c r="JL105" s="77"/>
      <c r="JM105" s="77"/>
      <c r="JN105" s="77"/>
      <c r="JO105" s="77"/>
      <c r="JP105" s="77"/>
      <c r="JQ105" s="77"/>
      <c r="JR105" s="77"/>
      <c r="JS105" s="77"/>
      <c r="JT105" s="77"/>
      <c r="JU105" s="77"/>
      <c r="JV105" s="77"/>
      <c r="JW105" s="77"/>
      <c r="JX105" s="77"/>
      <c r="JY105" s="77"/>
      <c r="JZ105" s="77"/>
      <c r="KA105" s="77"/>
      <c r="KB105" s="77"/>
      <c r="KC105" s="77"/>
      <c r="KD105" s="77"/>
      <c r="KE105" s="77"/>
      <c r="KF105" s="77"/>
      <c r="KG105" s="77"/>
      <c r="KH105" s="77"/>
      <c r="KI105" s="77"/>
      <c r="KJ105" s="77"/>
      <c r="KK105" s="77"/>
      <c r="KL105" s="77"/>
      <c r="KM105" s="77"/>
      <c r="KN105" s="77"/>
      <c r="KO105" s="77"/>
      <c r="KP105" s="77"/>
      <c r="KQ105" s="77"/>
      <c r="KR105" s="77"/>
      <c r="KS105" s="77"/>
      <c r="KT105" s="77"/>
      <c r="KU105" s="77"/>
      <c r="KV105" s="77"/>
      <c r="KW105" s="77"/>
      <c r="KX105" s="77"/>
      <c r="KY105" s="77"/>
      <c r="KZ105" s="77"/>
      <c r="LA105" s="77"/>
      <c r="LB105" s="77"/>
      <c r="LC105" s="77"/>
      <c r="LD105" s="77"/>
      <c r="LE105" s="77"/>
      <c r="LF105" s="77"/>
      <c r="LG105" s="77"/>
      <c r="LH105" s="77"/>
      <c r="LI105" s="77"/>
      <c r="LJ105" s="77"/>
      <c r="LK105" s="77"/>
      <c r="LL105" s="77"/>
      <c r="LM105" s="77"/>
      <c r="LN105" s="77"/>
      <c r="LO105" s="77"/>
      <c r="LP105" s="77"/>
      <c r="LQ105" s="77"/>
      <c r="LR105" s="77"/>
      <c r="LS105" s="77"/>
      <c r="LT105" s="77"/>
      <c r="LU105" s="77"/>
      <c r="LV105" s="77"/>
      <c r="LW105" s="77"/>
      <c r="LX105" s="77"/>
      <c r="LY105" s="77"/>
      <c r="LZ105" s="77"/>
      <c r="MA105" s="77"/>
      <c r="MB105" s="77"/>
      <c r="MC105" s="77"/>
      <c r="MD105" s="77"/>
      <c r="ME105" s="77"/>
      <c r="MF105" s="77"/>
      <c r="MG105" s="77"/>
      <c r="MH105" s="77"/>
      <c r="MI105" s="77"/>
      <c r="MJ105" s="77"/>
      <c r="MK105" s="77"/>
      <c r="ML105" s="77"/>
      <c r="MM105" s="77"/>
      <c r="MN105" s="77"/>
      <c r="MO105" s="77"/>
      <c r="MP105" s="77"/>
      <c r="MQ105" s="77"/>
      <c r="MR105" s="77"/>
      <c r="MS105" s="77"/>
      <c r="MT105" s="77"/>
      <c r="MU105" s="77"/>
      <c r="MV105" s="77"/>
      <c r="MW105" s="77"/>
      <c r="MX105" s="77"/>
      <c r="MY105" s="77"/>
      <c r="MZ105" s="77"/>
      <c r="NA105" s="77"/>
      <c r="NB105" s="77"/>
      <c r="NC105" s="77"/>
      <c r="ND105" s="77"/>
      <c r="NE105" s="77"/>
      <c r="NF105" s="77"/>
      <c r="NG105" s="77"/>
      <c r="NH105" s="77"/>
      <c r="NI105" s="77"/>
      <c r="NJ105" s="77"/>
      <c r="NK105" s="77"/>
      <c r="NL105" s="77"/>
      <c r="NM105" s="77"/>
      <c r="NN105" s="77"/>
      <c r="NO105" s="77"/>
      <c r="NP105" s="77"/>
      <c r="NQ105" s="77"/>
      <c r="NR105" s="77"/>
      <c r="NS105" s="77"/>
      <c r="NT105" s="77"/>
      <c r="NU105" s="77"/>
      <c r="NV105" s="77"/>
      <c r="NW105" s="77"/>
      <c r="NX105" s="77"/>
      <c r="NY105" s="77"/>
      <c r="NZ105" s="77"/>
      <c r="OA105" s="77"/>
      <c r="OB105" s="77"/>
      <c r="OC105" s="77"/>
      <c r="OD105" s="77"/>
      <c r="OE105" s="77"/>
      <c r="OF105" s="77"/>
      <c r="OG105" s="77"/>
      <c r="OH105" s="77"/>
      <c r="OI105" s="77"/>
      <c r="OJ105" s="77"/>
      <c r="OK105" s="77"/>
      <c r="OL105" s="77"/>
      <c r="OM105" s="77"/>
      <c r="ON105" s="77"/>
      <c r="OO105" s="77"/>
      <c r="OP105" s="77"/>
      <c r="OQ105" s="77"/>
      <c r="OR105" s="77"/>
      <c r="OS105" s="77"/>
      <c r="OT105" s="77"/>
      <c r="OU105" s="77"/>
      <c r="OV105" s="77"/>
      <c r="OW105" s="77"/>
      <c r="OX105" s="77"/>
      <c r="OY105" s="77"/>
      <c r="OZ105" s="77"/>
      <c r="PA105" s="77"/>
      <c r="PB105" s="77"/>
      <c r="PC105" s="77"/>
      <c r="PD105" s="77"/>
      <c r="PE105" s="77"/>
      <c r="PF105" s="77"/>
      <c r="PG105" s="77"/>
      <c r="PH105" s="77"/>
      <c r="PI105" s="77"/>
      <c r="PJ105" s="77"/>
      <c r="PK105" s="77"/>
      <c r="PL105" s="77"/>
      <c r="PM105" s="77"/>
      <c r="PN105" s="77"/>
      <c r="PO105" s="77"/>
      <c r="PP105" s="77"/>
      <c r="PQ105" s="77"/>
      <c r="PR105" s="77"/>
      <c r="PS105" s="77"/>
      <c r="PT105" s="77"/>
      <c r="PU105" s="77"/>
      <c r="PV105" s="77"/>
      <c r="PW105" s="77"/>
      <c r="PX105" s="77"/>
      <c r="PY105" s="77"/>
      <c r="PZ105" s="77"/>
      <c r="QA105" s="77"/>
      <c r="QB105" s="77"/>
      <c r="QC105" s="77"/>
      <c r="QD105" s="77"/>
      <c r="QE105" s="77"/>
      <c r="QF105" s="77"/>
      <c r="QG105" s="77"/>
      <c r="QH105" s="77"/>
      <c r="QI105" s="77"/>
      <c r="QJ105" s="77"/>
      <c r="QK105" s="77"/>
      <c r="QL105" s="77"/>
      <c r="QM105" s="77"/>
      <c r="QN105" s="77"/>
      <c r="QO105" s="77"/>
      <c r="QP105" s="77"/>
      <c r="QQ105" s="77"/>
      <c r="QR105" s="77"/>
      <c r="QS105" s="77"/>
      <c r="QT105" s="77"/>
      <c r="QU105" s="77"/>
      <c r="QV105" s="77"/>
      <c r="QW105" s="77"/>
      <c r="QX105" s="77"/>
      <c r="QY105" s="77"/>
      <c r="QZ105" s="77"/>
      <c r="RA105" s="77"/>
      <c r="RB105" s="77"/>
      <c r="RC105" s="77"/>
      <c r="RD105" s="77"/>
      <c r="RE105" s="77"/>
      <c r="RF105" s="77"/>
      <c r="RG105" s="77"/>
      <c r="RH105" s="77"/>
      <c r="RI105" s="77"/>
      <c r="RJ105" s="77"/>
      <c r="RK105" s="77"/>
      <c r="RL105" s="77"/>
      <c r="RM105" s="77"/>
      <c r="RN105" s="77"/>
      <c r="RO105" s="77"/>
      <c r="RP105" s="77"/>
      <c r="RQ105" s="77"/>
      <c r="RR105" s="77"/>
      <c r="RS105" s="77"/>
      <c r="RT105" s="77"/>
      <c r="RU105" s="77"/>
      <c r="RV105" s="77"/>
      <c r="RW105" s="77"/>
      <c r="RX105" s="77"/>
      <c r="RY105" s="77"/>
      <c r="RZ105" s="77"/>
      <c r="SA105" s="77"/>
      <c r="SB105" s="77"/>
      <c r="SC105" s="77"/>
      <c r="SD105" s="77"/>
      <c r="SE105" s="77"/>
      <c r="SF105" s="77"/>
      <c r="SG105" s="77"/>
      <c r="SH105" s="77"/>
      <c r="SI105" s="77"/>
      <c r="SJ105" s="77"/>
      <c r="SK105" s="77"/>
      <c r="SL105" s="77"/>
      <c r="SM105" s="77"/>
      <c r="SN105" s="77"/>
      <c r="SO105" s="77"/>
      <c r="SP105" s="77"/>
      <c r="SQ105" s="77"/>
      <c r="SR105" s="77"/>
      <c r="SS105" s="77"/>
      <c r="ST105" s="77"/>
      <c r="SU105" s="77"/>
      <c r="SV105" s="77"/>
      <c r="SW105" s="77"/>
      <c r="SX105" s="77"/>
      <c r="SY105" s="77"/>
      <c r="SZ105" s="77"/>
      <c r="TA105" s="77"/>
      <c r="TB105" s="77"/>
      <c r="TC105" s="77"/>
      <c r="TD105" s="77"/>
      <c r="TE105" s="77"/>
      <c r="TF105" s="77"/>
      <c r="TG105" s="77"/>
      <c r="TH105" s="77"/>
      <c r="TI105" s="77"/>
      <c r="TJ105" s="77"/>
      <c r="TK105" s="77"/>
      <c r="TL105" s="77"/>
      <c r="TM105" s="77"/>
      <c r="TN105" s="77"/>
      <c r="TO105" s="77"/>
      <c r="TP105" s="77"/>
      <c r="TQ105" s="77"/>
      <c r="TR105" s="77"/>
      <c r="TS105" s="77"/>
      <c r="TT105" s="77"/>
      <c r="TU105" s="77"/>
      <c r="TV105" s="77"/>
      <c r="TW105" s="77"/>
      <c r="TX105" s="77"/>
      <c r="TY105" s="77"/>
      <c r="TZ105" s="77"/>
      <c r="UA105" s="77"/>
      <c r="UB105" s="77"/>
      <c r="UC105" s="77"/>
      <c r="UD105" s="77"/>
      <c r="UE105" s="77"/>
      <c r="UF105" s="77"/>
      <c r="UG105" s="77"/>
      <c r="UH105" s="77"/>
      <c r="UI105" s="77"/>
      <c r="UJ105" s="77"/>
      <c r="UK105" s="77"/>
      <c r="UL105" s="77"/>
      <c r="UM105" s="77"/>
      <c r="UN105" s="77"/>
      <c r="UO105" s="77"/>
      <c r="UP105" s="77"/>
      <c r="UQ105" s="77"/>
      <c r="UR105" s="77"/>
      <c r="US105" s="77"/>
      <c r="UT105" s="77"/>
      <c r="UU105" s="77"/>
      <c r="UV105" s="77"/>
      <c r="UW105" s="77"/>
      <c r="UX105" s="77"/>
      <c r="UY105" s="77"/>
      <c r="UZ105" s="77"/>
      <c r="VA105" s="77"/>
      <c r="VB105" s="77"/>
      <c r="VC105" s="77"/>
      <c r="VD105" s="77"/>
      <c r="VE105" s="77"/>
      <c r="VF105" s="77"/>
      <c r="VG105" s="77"/>
      <c r="VH105" s="77"/>
      <c r="VI105" s="77"/>
      <c r="VJ105" s="77"/>
      <c r="VK105" s="77"/>
      <c r="VL105" s="77"/>
      <c r="VM105" s="77"/>
      <c r="VN105" s="77"/>
      <c r="VO105" s="77"/>
      <c r="VP105" s="77"/>
      <c r="VQ105" s="77"/>
      <c r="VR105" s="77"/>
      <c r="VS105" s="77"/>
      <c r="VT105" s="77"/>
      <c r="VU105" s="77"/>
      <c r="VV105" s="77"/>
      <c r="VW105" s="77"/>
      <c r="VX105" s="77"/>
      <c r="VY105" s="77"/>
      <c r="VZ105" s="77"/>
      <c r="WA105" s="77"/>
      <c r="WB105" s="77"/>
      <c r="WC105" s="77"/>
      <c r="WD105" s="77"/>
      <c r="WE105" s="77"/>
      <c r="WF105" s="77"/>
      <c r="WG105" s="77"/>
      <c r="WH105" s="77"/>
      <c r="WI105" s="77"/>
      <c r="WJ105" s="77"/>
      <c r="WK105" s="77"/>
      <c r="WL105" s="77"/>
      <c r="WM105" s="77"/>
      <c r="WN105" s="77"/>
      <c r="WO105" s="77"/>
      <c r="WP105" s="77"/>
      <c r="WQ105" s="77"/>
      <c r="WR105" s="77"/>
      <c r="WS105" s="77"/>
      <c r="WT105" s="77"/>
      <c r="WU105" s="77"/>
      <c r="WV105" s="77"/>
      <c r="WW105" s="77"/>
      <c r="WX105" s="77"/>
      <c r="WY105" s="77"/>
      <c r="WZ105" s="77"/>
      <c r="XA105" s="77"/>
      <c r="XB105" s="77"/>
      <c r="XC105" s="77"/>
      <c r="XD105" s="77"/>
      <c r="XE105" s="77"/>
      <c r="XF105" s="77"/>
      <c r="XG105" s="77"/>
      <c r="XH105" s="77"/>
      <c r="XI105" s="77"/>
      <c r="XJ105" s="77"/>
      <c r="XK105" s="77"/>
      <c r="XL105" s="77"/>
      <c r="XM105" s="77"/>
      <c r="XN105" s="77"/>
      <c r="XO105" s="77"/>
      <c r="XP105" s="77"/>
      <c r="XQ105" s="77"/>
      <c r="XR105" s="77"/>
      <c r="XS105" s="77"/>
      <c r="XT105" s="77"/>
      <c r="XU105" s="77"/>
      <c r="XV105" s="77"/>
      <c r="XW105" s="77"/>
      <c r="XX105" s="77"/>
      <c r="XY105" s="77"/>
      <c r="XZ105" s="77"/>
      <c r="YA105" s="77"/>
      <c r="YB105" s="77"/>
      <c r="YC105" s="77"/>
      <c r="YD105" s="77"/>
      <c r="YE105" s="77"/>
      <c r="YF105" s="77"/>
      <c r="YG105" s="77"/>
      <c r="YH105" s="77"/>
      <c r="YI105" s="77"/>
      <c r="YJ105" s="77"/>
      <c r="YK105" s="77"/>
      <c r="YL105" s="77"/>
      <c r="YM105" s="77"/>
      <c r="YN105" s="77"/>
      <c r="YO105" s="77"/>
      <c r="YP105" s="77"/>
      <c r="YQ105" s="77"/>
      <c r="YR105" s="77"/>
      <c r="YS105" s="77"/>
      <c r="YT105" s="77"/>
      <c r="YU105" s="77"/>
      <c r="YV105" s="77"/>
      <c r="YW105" s="77"/>
      <c r="YX105" s="77"/>
      <c r="YY105" s="77"/>
      <c r="YZ105" s="77"/>
      <c r="ZA105" s="77"/>
      <c r="ZB105" s="77"/>
      <c r="ZC105" s="77"/>
      <c r="ZD105" s="77"/>
      <c r="ZE105" s="77"/>
      <c r="ZF105" s="77"/>
      <c r="ZG105" s="77"/>
      <c r="ZH105" s="77"/>
      <c r="ZI105" s="77"/>
      <c r="ZJ105" s="77"/>
      <c r="ZK105" s="77"/>
      <c r="ZL105" s="77"/>
      <c r="ZM105" s="77"/>
      <c r="ZN105" s="77"/>
      <c r="ZO105" s="77"/>
      <c r="ZP105" s="77"/>
      <c r="ZQ105" s="77"/>
      <c r="ZR105" s="77"/>
      <c r="ZS105" s="77"/>
      <c r="ZT105" s="77"/>
      <c r="ZU105" s="77"/>
      <c r="ZV105" s="77"/>
      <c r="ZW105" s="77"/>
      <c r="ZX105" s="77"/>
      <c r="ZY105" s="77"/>
      <c r="ZZ105" s="77"/>
      <c r="AAA105" s="77"/>
      <c r="AAB105" s="77"/>
      <c r="AAC105" s="77"/>
      <c r="AAD105" s="77"/>
      <c r="AAE105" s="77"/>
      <c r="AAF105" s="77"/>
      <c r="AAG105" s="77"/>
      <c r="AAH105" s="77"/>
      <c r="AAI105" s="77"/>
      <c r="AAJ105" s="77"/>
      <c r="AAK105" s="77"/>
      <c r="AAL105" s="77"/>
      <c r="AAM105" s="77"/>
      <c r="AAN105" s="77"/>
      <c r="AAO105" s="77"/>
      <c r="AAP105" s="77"/>
      <c r="AAQ105" s="77"/>
      <c r="AAR105" s="77"/>
      <c r="AAS105" s="77"/>
      <c r="AAT105" s="77"/>
      <c r="AAU105" s="77"/>
      <c r="AAV105" s="77"/>
      <c r="AAW105" s="77"/>
      <c r="AAX105" s="77"/>
      <c r="AAY105" s="77"/>
      <c r="AAZ105" s="77"/>
      <c r="ABA105" s="77"/>
      <c r="ABB105" s="77"/>
      <c r="ABC105" s="77"/>
      <c r="ABD105" s="77"/>
      <c r="ABE105" s="77"/>
      <c r="ABF105" s="77"/>
      <c r="ABG105" s="77"/>
      <c r="ABH105" s="77"/>
      <c r="ABI105" s="77"/>
      <c r="ABJ105" s="77"/>
      <c r="ABK105" s="77"/>
      <c r="ABL105" s="77"/>
      <c r="ABM105" s="77"/>
      <c r="ABN105" s="77"/>
      <c r="ABO105" s="77"/>
      <c r="ABP105" s="77"/>
      <c r="ABQ105" s="77"/>
      <c r="ABR105" s="77"/>
      <c r="ABS105" s="77"/>
      <c r="ABT105" s="77"/>
      <c r="ABU105" s="77"/>
      <c r="ABV105" s="77"/>
      <c r="ABW105" s="77"/>
      <c r="ABX105" s="77"/>
      <c r="ABY105" s="77"/>
      <c r="ABZ105" s="77"/>
      <c r="ACA105" s="77"/>
      <c r="ACB105" s="77"/>
      <c r="ACC105" s="77"/>
      <c r="ACD105" s="77"/>
      <c r="ACE105" s="77"/>
      <c r="ACF105" s="77"/>
      <c r="ACG105" s="77"/>
      <c r="ACH105" s="77"/>
      <c r="ACI105" s="77"/>
      <c r="ACJ105" s="77"/>
      <c r="ACK105" s="77"/>
      <c r="ACL105" s="77"/>
      <c r="ACM105" s="77"/>
      <c r="ACN105" s="77"/>
      <c r="ACO105" s="77"/>
      <c r="ACP105" s="77"/>
      <c r="ACQ105" s="77"/>
      <c r="ACR105" s="77"/>
      <c r="ACS105" s="77"/>
      <c r="ACT105" s="77"/>
      <c r="ACU105" s="77"/>
      <c r="ACV105" s="77"/>
      <c r="ACW105" s="77"/>
      <c r="ACX105" s="77"/>
      <c r="ACY105" s="77"/>
      <c r="ACZ105" s="77"/>
      <c r="ADA105" s="77"/>
      <c r="ADB105" s="77"/>
      <c r="ADC105" s="77"/>
      <c r="ADD105" s="77"/>
      <c r="ADE105" s="77"/>
      <c r="ADF105" s="77"/>
      <c r="ADG105" s="77"/>
      <c r="ADH105" s="77"/>
      <c r="ADI105" s="77"/>
      <c r="ADJ105" s="77"/>
      <c r="ADK105" s="77"/>
      <c r="ADL105" s="77"/>
      <c r="ADM105" s="77"/>
      <c r="ADN105" s="77"/>
      <c r="ADO105" s="77"/>
      <c r="ADP105" s="77"/>
      <c r="ADQ105" s="77"/>
      <c r="ADR105" s="77"/>
      <c r="ADS105" s="77"/>
      <c r="ADT105" s="77"/>
      <c r="ADU105" s="77"/>
      <c r="ADV105" s="77"/>
      <c r="ADW105" s="77"/>
      <c r="ADX105" s="77"/>
      <c r="ADY105" s="77"/>
      <c r="ADZ105" s="77"/>
      <c r="AEA105" s="77"/>
      <c r="AEB105" s="77"/>
      <c r="AEC105" s="77"/>
      <c r="AED105" s="77"/>
      <c r="AEE105" s="77"/>
      <c r="AEF105" s="77"/>
      <c r="AEG105" s="77"/>
      <c r="AEH105" s="77"/>
      <c r="AEI105" s="77"/>
      <c r="AEJ105" s="77"/>
      <c r="AEK105" s="77"/>
      <c r="AEL105" s="77"/>
      <c r="AEM105" s="77"/>
      <c r="AEN105" s="77"/>
      <c r="AEO105" s="77"/>
      <c r="AEP105" s="77"/>
      <c r="AEQ105" s="77"/>
      <c r="AER105" s="77"/>
      <c r="AES105" s="77"/>
      <c r="AET105" s="77"/>
      <c r="AEU105" s="77"/>
      <c r="AEV105" s="77"/>
      <c r="AEW105" s="77"/>
      <c r="AEX105" s="77"/>
      <c r="AEY105" s="77"/>
      <c r="AEZ105" s="77"/>
      <c r="AFA105" s="77"/>
      <c r="AFB105" s="77"/>
      <c r="AFC105" s="77"/>
      <c r="AFD105" s="77"/>
      <c r="AFE105" s="77"/>
      <c r="AFF105" s="77"/>
      <c r="AFG105" s="77"/>
      <c r="AFH105" s="77"/>
      <c r="AFI105" s="77"/>
      <c r="AFJ105" s="77"/>
      <c r="AFK105" s="77"/>
      <c r="AFL105" s="77"/>
      <c r="AFM105" s="77"/>
      <c r="AFN105" s="77"/>
      <c r="AFO105" s="77"/>
      <c r="AFP105" s="77"/>
      <c r="AFQ105" s="77"/>
      <c r="AFR105" s="77"/>
      <c r="AFS105" s="77"/>
      <c r="AFT105" s="77"/>
      <c r="AFU105" s="77"/>
      <c r="AFV105" s="77"/>
      <c r="AFW105" s="77"/>
      <c r="AFX105" s="77"/>
      <c r="AFY105" s="77"/>
      <c r="AFZ105" s="77"/>
      <c r="AGA105" s="77"/>
      <c r="AGB105" s="77"/>
      <c r="AGC105" s="77"/>
      <c r="AGD105" s="77"/>
      <c r="AGE105" s="77"/>
      <c r="AGF105" s="77"/>
      <c r="AGG105" s="77"/>
      <c r="AGH105" s="77"/>
      <c r="AGI105" s="77"/>
      <c r="AGJ105" s="77"/>
      <c r="AGK105" s="77"/>
      <c r="AGL105" s="77"/>
      <c r="AGM105" s="77"/>
      <c r="AGN105" s="77"/>
      <c r="AGO105" s="77"/>
      <c r="AGP105" s="77"/>
      <c r="AGQ105" s="77"/>
      <c r="AGR105" s="77"/>
      <c r="AGS105" s="77"/>
      <c r="AGT105" s="77"/>
      <c r="AGU105" s="77"/>
      <c r="AGV105" s="77"/>
      <c r="AGW105" s="77"/>
      <c r="AGX105" s="77"/>
      <c r="AGY105" s="77"/>
      <c r="AGZ105" s="77"/>
      <c r="AHA105" s="77"/>
      <c r="AHB105" s="77"/>
      <c r="AHC105" s="77"/>
      <c r="AHD105" s="77"/>
      <c r="AHE105" s="77"/>
      <c r="AHF105" s="77"/>
      <c r="AHG105" s="77"/>
      <c r="AHH105" s="77"/>
      <c r="AHI105" s="77"/>
      <c r="AHJ105" s="77"/>
      <c r="AHK105" s="77"/>
      <c r="AHL105" s="77"/>
      <c r="AHM105" s="77"/>
      <c r="AHN105" s="77"/>
      <c r="AHO105" s="77"/>
      <c r="AHP105" s="77"/>
      <c r="AHQ105" s="77"/>
      <c r="AHR105" s="77"/>
      <c r="AHS105" s="77"/>
      <c r="AHT105" s="77"/>
      <c r="AHU105" s="77"/>
      <c r="AHV105" s="77"/>
      <c r="AHW105" s="77"/>
      <c r="AHX105" s="77"/>
      <c r="AHY105" s="77"/>
      <c r="AHZ105" s="77"/>
      <c r="AIA105" s="77"/>
      <c r="AIB105" s="77"/>
      <c r="AIC105" s="77"/>
      <c r="AID105" s="77"/>
      <c r="AIE105" s="77"/>
      <c r="AIF105" s="77"/>
      <c r="AIG105" s="77"/>
      <c r="AIH105" s="77"/>
      <c r="AII105" s="77"/>
      <c r="AIJ105" s="77"/>
      <c r="AIK105" s="77"/>
      <c r="AIL105" s="77"/>
      <c r="AIM105" s="77"/>
      <c r="AIN105" s="77"/>
      <c r="AIO105" s="77"/>
      <c r="AIP105" s="77"/>
      <c r="AIQ105" s="77"/>
      <c r="AIR105" s="77"/>
      <c r="AIS105" s="77"/>
      <c r="AIT105" s="77"/>
      <c r="AIU105" s="77"/>
      <c r="AIV105" s="77"/>
      <c r="AIW105" s="77"/>
      <c r="AIX105" s="77"/>
      <c r="AIY105" s="77"/>
      <c r="AIZ105" s="77"/>
      <c r="AJA105" s="77"/>
      <c r="AJB105" s="77"/>
      <c r="AJC105" s="77"/>
      <c r="AJD105" s="77"/>
      <c r="AJE105" s="77"/>
      <c r="AJF105" s="77"/>
      <c r="AJG105" s="77"/>
      <c r="AJH105" s="77"/>
      <c r="AJI105" s="77"/>
      <c r="AJJ105" s="77"/>
      <c r="AJK105" s="77"/>
      <c r="AJL105" s="77"/>
      <c r="AJM105" s="77"/>
      <c r="AJN105" s="77"/>
      <c r="AJO105" s="77"/>
      <c r="AJP105" s="77"/>
      <c r="AJQ105" s="77"/>
      <c r="AJR105" s="77"/>
      <c r="AJS105" s="77"/>
      <c r="AJT105" s="77"/>
      <c r="AJU105" s="77"/>
      <c r="AJV105" s="77"/>
      <c r="AJW105" s="77"/>
      <c r="AJX105" s="77"/>
      <c r="AJY105" s="77"/>
      <c r="AJZ105" s="77"/>
      <c r="AKA105" s="77"/>
      <c r="AKB105" s="77"/>
      <c r="AKC105" s="77"/>
      <c r="AKD105" s="77"/>
      <c r="AKE105" s="77"/>
      <c r="AKF105" s="77"/>
      <c r="AKG105" s="77"/>
      <c r="AKH105" s="77"/>
      <c r="AKI105" s="77"/>
      <c r="AKJ105" s="77"/>
      <c r="AKK105" s="77"/>
      <c r="AKL105" s="77"/>
      <c r="AKM105" s="77"/>
      <c r="AKN105" s="77"/>
      <c r="AKO105" s="77"/>
      <c r="AKP105" s="77"/>
      <c r="AKQ105" s="77"/>
      <c r="AKR105" s="77"/>
      <c r="AKS105" s="77"/>
      <c r="AKT105" s="77"/>
      <c r="AKU105" s="77"/>
      <c r="AKV105" s="77"/>
      <c r="AKW105" s="77"/>
      <c r="AKX105" s="77"/>
      <c r="AKY105" s="77"/>
      <c r="AKZ105" s="77"/>
      <c r="ALA105" s="77"/>
      <c r="ALB105" s="77"/>
      <c r="ALC105" s="77"/>
      <c r="ALD105" s="77"/>
      <c r="ALE105" s="77"/>
      <c r="ALF105" s="77"/>
      <c r="ALG105" s="77"/>
      <c r="ALH105" s="77"/>
      <c r="ALI105" s="77"/>
      <c r="ALJ105" s="77"/>
      <c r="ALK105" s="77"/>
      <c r="ALL105" s="77"/>
      <c r="ALM105" s="77"/>
      <c r="ALN105" s="77"/>
      <c r="ALO105" s="77"/>
      <c r="ALP105" s="77"/>
      <c r="ALQ105" s="77"/>
      <c r="ALR105" s="77"/>
      <c r="ALS105" s="77"/>
      <c r="ALT105" s="77"/>
      <c r="ALU105" s="77"/>
      <c r="ALV105" s="77"/>
      <c r="ALW105" s="77"/>
      <c r="ALX105" s="77"/>
      <c r="ALY105" s="77"/>
      <c r="ALZ105" s="77"/>
      <c r="AMA105" s="77"/>
      <c r="AMB105" s="77"/>
      <c r="AMC105" s="77"/>
      <c r="AMD105" s="77"/>
      <c r="AME105" s="77"/>
      <c r="AMF105" s="77"/>
      <c r="AMG105" s="77"/>
      <c r="AMH105" s="77"/>
      <c r="AMI105" s="77"/>
      <c r="AMJ105" s="77"/>
    </row>
    <row r="106" spans="1:1024" ht="15">
      <c r="A106" s="84" t="s">
        <v>102</v>
      </c>
      <c r="B106" s="85" t="s">
        <v>103</v>
      </c>
      <c r="C106" s="81"/>
      <c r="D106" s="81"/>
      <c r="E106" s="81"/>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7"/>
      <c r="DT106" s="77"/>
      <c r="DU106" s="77"/>
      <c r="DV106" s="77"/>
      <c r="DW106" s="77"/>
      <c r="DX106" s="77"/>
      <c r="DY106" s="77"/>
      <c r="DZ106" s="77"/>
      <c r="EA106" s="77"/>
      <c r="EB106" s="77"/>
      <c r="EC106" s="77"/>
      <c r="ED106" s="77"/>
      <c r="EE106" s="77"/>
      <c r="EF106" s="77"/>
      <c r="EG106" s="77"/>
      <c r="EH106" s="77"/>
      <c r="EI106" s="77"/>
      <c r="EJ106" s="77"/>
      <c r="EK106" s="77"/>
      <c r="EL106" s="77"/>
      <c r="EM106" s="77"/>
      <c r="EN106" s="77"/>
      <c r="EO106" s="77"/>
      <c r="EP106" s="77"/>
      <c r="EQ106" s="77"/>
      <c r="ER106" s="77"/>
      <c r="ES106" s="77"/>
      <c r="ET106" s="77"/>
      <c r="EU106" s="77"/>
      <c r="EV106" s="77"/>
      <c r="EW106" s="77"/>
      <c r="EX106" s="77"/>
      <c r="EY106" s="77"/>
      <c r="EZ106" s="77"/>
      <c r="FA106" s="77"/>
      <c r="FB106" s="77"/>
      <c r="FC106" s="77"/>
      <c r="FD106" s="77"/>
      <c r="FE106" s="77"/>
      <c r="FF106" s="77"/>
      <c r="FG106" s="77"/>
      <c r="FH106" s="77"/>
      <c r="FI106" s="77"/>
      <c r="FJ106" s="77"/>
      <c r="FK106" s="77"/>
      <c r="FL106" s="77"/>
      <c r="FM106" s="77"/>
      <c r="FN106" s="77"/>
      <c r="FO106" s="77"/>
      <c r="FP106" s="77"/>
      <c r="FQ106" s="77"/>
      <c r="FR106" s="77"/>
      <c r="FS106" s="77"/>
      <c r="FT106" s="77"/>
      <c r="FU106" s="77"/>
      <c r="FV106" s="77"/>
      <c r="FW106" s="77"/>
      <c r="FX106" s="77"/>
      <c r="FY106" s="77"/>
      <c r="FZ106" s="77"/>
      <c r="GA106" s="77"/>
      <c r="GB106" s="77"/>
      <c r="GC106" s="77"/>
      <c r="GD106" s="77"/>
      <c r="GE106" s="77"/>
      <c r="GF106" s="77"/>
      <c r="GG106" s="77"/>
      <c r="GH106" s="77"/>
      <c r="GI106" s="77"/>
      <c r="GJ106" s="77"/>
      <c r="GK106" s="77"/>
      <c r="GL106" s="77"/>
      <c r="GM106" s="77"/>
      <c r="GN106" s="77"/>
      <c r="GO106" s="77"/>
      <c r="GP106" s="77"/>
      <c r="GQ106" s="77"/>
      <c r="GR106" s="77"/>
      <c r="GS106" s="77"/>
      <c r="GT106" s="77"/>
      <c r="GU106" s="77"/>
      <c r="GV106" s="77"/>
      <c r="GW106" s="77"/>
      <c r="GX106" s="77"/>
      <c r="GY106" s="77"/>
      <c r="GZ106" s="77"/>
      <c r="HA106" s="77"/>
      <c r="HB106" s="77"/>
      <c r="HC106" s="77"/>
      <c r="HD106" s="77"/>
      <c r="HE106" s="77"/>
      <c r="HF106" s="77"/>
      <c r="HG106" s="77"/>
      <c r="HH106" s="77"/>
      <c r="HI106" s="77"/>
      <c r="HJ106" s="77"/>
      <c r="HK106" s="77"/>
      <c r="HL106" s="77"/>
      <c r="HM106" s="77"/>
      <c r="HN106" s="77"/>
      <c r="HO106" s="77"/>
      <c r="HP106" s="77"/>
      <c r="HQ106" s="77"/>
      <c r="HR106" s="77"/>
      <c r="HS106" s="77"/>
      <c r="HT106" s="77"/>
      <c r="HU106" s="77"/>
      <c r="HV106" s="77"/>
      <c r="HW106" s="77"/>
      <c r="HX106" s="77"/>
      <c r="HY106" s="77"/>
      <c r="HZ106" s="77"/>
      <c r="IA106" s="77"/>
      <c r="IB106" s="77"/>
      <c r="IC106" s="77"/>
      <c r="ID106" s="77"/>
      <c r="IE106" s="77"/>
      <c r="IF106" s="77"/>
      <c r="IG106" s="77"/>
      <c r="IH106" s="77"/>
      <c r="II106" s="77"/>
      <c r="IJ106" s="77"/>
      <c r="IK106" s="77"/>
      <c r="IL106" s="77"/>
      <c r="IM106" s="77"/>
      <c r="IN106" s="77"/>
      <c r="IO106" s="77"/>
      <c r="IP106" s="77"/>
      <c r="IQ106" s="77"/>
      <c r="IR106" s="77"/>
      <c r="IS106" s="77"/>
      <c r="IT106" s="77"/>
      <c r="IU106" s="77"/>
      <c r="IV106" s="77"/>
      <c r="IW106" s="77"/>
      <c r="IX106" s="77"/>
      <c r="IY106" s="77"/>
      <c r="IZ106" s="77"/>
      <c r="JA106" s="77"/>
      <c r="JB106" s="77"/>
      <c r="JC106" s="77"/>
      <c r="JD106" s="77"/>
      <c r="JE106" s="77"/>
      <c r="JF106" s="77"/>
      <c r="JG106" s="77"/>
      <c r="JH106" s="77"/>
      <c r="JI106" s="77"/>
      <c r="JJ106" s="77"/>
      <c r="JK106" s="77"/>
      <c r="JL106" s="77"/>
      <c r="JM106" s="77"/>
      <c r="JN106" s="77"/>
      <c r="JO106" s="77"/>
      <c r="JP106" s="77"/>
      <c r="JQ106" s="77"/>
      <c r="JR106" s="77"/>
      <c r="JS106" s="77"/>
      <c r="JT106" s="77"/>
      <c r="JU106" s="77"/>
      <c r="JV106" s="77"/>
      <c r="JW106" s="77"/>
      <c r="JX106" s="77"/>
      <c r="JY106" s="77"/>
      <c r="JZ106" s="77"/>
      <c r="KA106" s="77"/>
      <c r="KB106" s="77"/>
      <c r="KC106" s="77"/>
      <c r="KD106" s="77"/>
      <c r="KE106" s="77"/>
      <c r="KF106" s="77"/>
      <c r="KG106" s="77"/>
      <c r="KH106" s="77"/>
      <c r="KI106" s="77"/>
      <c r="KJ106" s="77"/>
      <c r="KK106" s="77"/>
      <c r="KL106" s="77"/>
      <c r="KM106" s="77"/>
      <c r="KN106" s="77"/>
      <c r="KO106" s="77"/>
      <c r="KP106" s="77"/>
      <c r="KQ106" s="77"/>
      <c r="KR106" s="77"/>
      <c r="KS106" s="77"/>
      <c r="KT106" s="77"/>
      <c r="KU106" s="77"/>
      <c r="KV106" s="77"/>
      <c r="KW106" s="77"/>
      <c r="KX106" s="77"/>
      <c r="KY106" s="77"/>
      <c r="KZ106" s="77"/>
      <c r="LA106" s="77"/>
      <c r="LB106" s="77"/>
      <c r="LC106" s="77"/>
      <c r="LD106" s="77"/>
      <c r="LE106" s="77"/>
      <c r="LF106" s="77"/>
      <c r="LG106" s="77"/>
      <c r="LH106" s="77"/>
      <c r="LI106" s="77"/>
      <c r="LJ106" s="77"/>
      <c r="LK106" s="77"/>
      <c r="LL106" s="77"/>
      <c r="LM106" s="77"/>
      <c r="LN106" s="77"/>
      <c r="LO106" s="77"/>
      <c r="LP106" s="77"/>
      <c r="LQ106" s="77"/>
      <c r="LR106" s="77"/>
      <c r="LS106" s="77"/>
      <c r="LT106" s="77"/>
      <c r="LU106" s="77"/>
      <c r="LV106" s="77"/>
      <c r="LW106" s="77"/>
      <c r="LX106" s="77"/>
      <c r="LY106" s="77"/>
      <c r="LZ106" s="77"/>
      <c r="MA106" s="77"/>
      <c r="MB106" s="77"/>
      <c r="MC106" s="77"/>
      <c r="MD106" s="77"/>
      <c r="ME106" s="77"/>
      <c r="MF106" s="77"/>
      <c r="MG106" s="77"/>
      <c r="MH106" s="77"/>
      <c r="MI106" s="77"/>
      <c r="MJ106" s="77"/>
      <c r="MK106" s="77"/>
      <c r="ML106" s="77"/>
      <c r="MM106" s="77"/>
      <c r="MN106" s="77"/>
      <c r="MO106" s="77"/>
      <c r="MP106" s="77"/>
      <c r="MQ106" s="77"/>
      <c r="MR106" s="77"/>
      <c r="MS106" s="77"/>
      <c r="MT106" s="77"/>
      <c r="MU106" s="77"/>
      <c r="MV106" s="77"/>
      <c r="MW106" s="77"/>
      <c r="MX106" s="77"/>
      <c r="MY106" s="77"/>
      <c r="MZ106" s="77"/>
      <c r="NA106" s="77"/>
      <c r="NB106" s="77"/>
      <c r="NC106" s="77"/>
      <c r="ND106" s="77"/>
      <c r="NE106" s="77"/>
      <c r="NF106" s="77"/>
      <c r="NG106" s="77"/>
      <c r="NH106" s="77"/>
      <c r="NI106" s="77"/>
      <c r="NJ106" s="77"/>
      <c r="NK106" s="77"/>
      <c r="NL106" s="77"/>
      <c r="NM106" s="77"/>
      <c r="NN106" s="77"/>
      <c r="NO106" s="77"/>
      <c r="NP106" s="77"/>
      <c r="NQ106" s="77"/>
      <c r="NR106" s="77"/>
      <c r="NS106" s="77"/>
      <c r="NT106" s="77"/>
      <c r="NU106" s="77"/>
      <c r="NV106" s="77"/>
      <c r="NW106" s="77"/>
      <c r="NX106" s="77"/>
      <c r="NY106" s="77"/>
      <c r="NZ106" s="77"/>
      <c r="OA106" s="77"/>
      <c r="OB106" s="77"/>
      <c r="OC106" s="77"/>
      <c r="OD106" s="77"/>
      <c r="OE106" s="77"/>
      <c r="OF106" s="77"/>
      <c r="OG106" s="77"/>
      <c r="OH106" s="77"/>
      <c r="OI106" s="77"/>
      <c r="OJ106" s="77"/>
      <c r="OK106" s="77"/>
      <c r="OL106" s="77"/>
      <c r="OM106" s="77"/>
      <c r="ON106" s="77"/>
      <c r="OO106" s="77"/>
      <c r="OP106" s="77"/>
      <c r="OQ106" s="77"/>
      <c r="OR106" s="77"/>
      <c r="OS106" s="77"/>
      <c r="OT106" s="77"/>
      <c r="OU106" s="77"/>
      <c r="OV106" s="77"/>
      <c r="OW106" s="77"/>
      <c r="OX106" s="77"/>
      <c r="OY106" s="77"/>
      <c r="OZ106" s="77"/>
      <c r="PA106" s="77"/>
      <c r="PB106" s="77"/>
      <c r="PC106" s="77"/>
      <c r="PD106" s="77"/>
      <c r="PE106" s="77"/>
      <c r="PF106" s="77"/>
      <c r="PG106" s="77"/>
      <c r="PH106" s="77"/>
      <c r="PI106" s="77"/>
      <c r="PJ106" s="77"/>
      <c r="PK106" s="77"/>
      <c r="PL106" s="77"/>
      <c r="PM106" s="77"/>
      <c r="PN106" s="77"/>
      <c r="PO106" s="77"/>
      <c r="PP106" s="77"/>
      <c r="PQ106" s="77"/>
      <c r="PR106" s="77"/>
      <c r="PS106" s="77"/>
      <c r="PT106" s="77"/>
      <c r="PU106" s="77"/>
      <c r="PV106" s="77"/>
      <c r="PW106" s="77"/>
      <c r="PX106" s="77"/>
      <c r="PY106" s="77"/>
      <c r="PZ106" s="77"/>
      <c r="QA106" s="77"/>
      <c r="QB106" s="77"/>
      <c r="QC106" s="77"/>
      <c r="QD106" s="77"/>
      <c r="QE106" s="77"/>
      <c r="QF106" s="77"/>
      <c r="QG106" s="77"/>
      <c r="QH106" s="77"/>
      <c r="QI106" s="77"/>
      <c r="QJ106" s="77"/>
      <c r="QK106" s="77"/>
      <c r="QL106" s="77"/>
      <c r="QM106" s="77"/>
      <c r="QN106" s="77"/>
      <c r="QO106" s="77"/>
      <c r="QP106" s="77"/>
      <c r="QQ106" s="77"/>
      <c r="QR106" s="77"/>
      <c r="QS106" s="77"/>
      <c r="QT106" s="77"/>
      <c r="QU106" s="77"/>
      <c r="QV106" s="77"/>
      <c r="QW106" s="77"/>
      <c r="QX106" s="77"/>
      <c r="QY106" s="77"/>
      <c r="QZ106" s="77"/>
      <c r="RA106" s="77"/>
      <c r="RB106" s="77"/>
      <c r="RC106" s="77"/>
      <c r="RD106" s="77"/>
      <c r="RE106" s="77"/>
      <c r="RF106" s="77"/>
      <c r="RG106" s="77"/>
      <c r="RH106" s="77"/>
      <c r="RI106" s="77"/>
      <c r="RJ106" s="77"/>
      <c r="RK106" s="77"/>
      <c r="RL106" s="77"/>
      <c r="RM106" s="77"/>
      <c r="RN106" s="77"/>
      <c r="RO106" s="77"/>
      <c r="RP106" s="77"/>
      <c r="RQ106" s="77"/>
      <c r="RR106" s="77"/>
      <c r="RS106" s="77"/>
      <c r="RT106" s="77"/>
      <c r="RU106" s="77"/>
      <c r="RV106" s="77"/>
      <c r="RW106" s="77"/>
      <c r="RX106" s="77"/>
      <c r="RY106" s="77"/>
      <c r="RZ106" s="77"/>
      <c r="SA106" s="77"/>
      <c r="SB106" s="77"/>
      <c r="SC106" s="77"/>
      <c r="SD106" s="77"/>
      <c r="SE106" s="77"/>
      <c r="SF106" s="77"/>
      <c r="SG106" s="77"/>
      <c r="SH106" s="77"/>
      <c r="SI106" s="77"/>
      <c r="SJ106" s="77"/>
      <c r="SK106" s="77"/>
      <c r="SL106" s="77"/>
      <c r="SM106" s="77"/>
      <c r="SN106" s="77"/>
      <c r="SO106" s="77"/>
      <c r="SP106" s="77"/>
      <c r="SQ106" s="77"/>
      <c r="SR106" s="77"/>
      <c r="SS106" s="77"/>
      <c r="ST106" s="77"/>
      <c r="SU106" s="77"/>
      <c r="SV106" s="77"/>
      <c r="SW106" s="77"/>
      <c r="SX106" s="77"/>
      <c r="SY106" s="77"/>
      <c r="SZ106" s="77"/>
      <c r="TA106" s="77"/>
      <c r="TB106" s="77"/>
      <c r="TC106" s="77"/>
      <c r="TD106" s="77"/>
      <c r="TE106" s="77"/>
      <c r="TF106" s="77"/>
      <c r="TG106" s="77"/>
      <c r="TH106" s="77"/>
      <c r="TI106" s="77"/>
      <c r="TJ106" s="77"/>
      <c r="TK106" s="77"/>
      <c r="TL106" s="77"/>
      <c r="TM106" s="77"/>
      <c r="TN106" s="77"/>
      <c r="TO106" s="77"/>
      <c r="TP106" s="77"/>
      <c r="TQ106" s="77"/>
      <c r="TR106" s="77"/>
      <c r="TS106" s="77"/>
      <c r="TT106" s="77"/>
      <c r="TU106" s="77"/>
      <c r="TV106" s="77"/>
      <c r="TW106" s="77"/>
      <c r="TX106" s="77"/>
      <c r="TY106" s="77"/>
      <c r="TZ106" s="77"/>
      <c r="UA106" s="77"/>
      <c r="UB106" s="77"/>
      <c r="UC106" s="77"/>
      <c r="UD106" s="77"/>
      <c r="UE106" s="77"/>
      <c r="UF106" s="77"/>
      <c r="UG106" s="77"/>
      <c r="UH106" s="77"/>
      <c r="UI106" s="77"/>
      <c r="UJ106" s="77"/>
      <c r="UK106" s="77"/>
      <c r="UL106" s="77"/>
      <c r="UM106" s="77"/>
      <c r="UN106" s="77"/>
      <c r="UO106" s="77"/>
      <c r="UP106" s="77"/>
      <c r="UQ106" s="77"/>
      <c r="UR106" s="77"/>
      <c r="US106" s="77"/>
      <c r="UT106" s="77"/>
      <c r="UU106" s="77"/>
      <c r="UV106" s="77"/>
      <c r="UW106" s="77"/>
      <c r="UX106" s="77"/>
      <c r="UY106" s="77"/>
      <c r="UZ106" s="77"/>
      <c r="VA106" s="77"/>
      <c r="VB106" s="77"/>
      <c r="VC106" s="77"/>
      <c r="VD106" s="77"/>
      <c r="VE106" s="77"/>
      <c r="VF106" s="77"/>
      <c r="VG106" s="77"/>
      <c r="VH106" s="77"/>
      <c r="VI106" s="77"/>
      <c r="VJ106" s="77"/>
      <c r="VK106" s="77"/>
      <c r="VL106" s="77"/>
      <c r="VM106" s="77"/>
      <c r="VN106" s="77"/>
      <c r="VO106" s="77"/>
      <c r="VP106" s="77"/>
      <c r="VQ106" s="77"/>
      <c r="VR106" s="77"/>
      <c r="VS106" s="77"/>
      <c r="VT106" s="77"/>
      <c r="VU106" s="77"/>
      <c r="VV106" s="77"/>
      <c r="VW106" s="77"/>
      <c r="VX106" s="77"/>
      <c r="VY106" s="77"/>
      <c r="VZ106" s="77"/>
      <c r="WA106" s="77"/>
      <c r="WB106" s="77"/>
      <c r="WC106" s="77"/>
      <c r="WD106" s="77"/>
      <c r="WE106" s="77"/>
      <c r="WF106" s="77"/>
      <c r="WG106" s="77"/>
      <c r="WH106" s="77"/>
      <c r="WI106" s="77"/>
      <c r="WJ106" s="77"/>
      <c r="WK106" s="77"/>
      <c r="WL106" s="77"/>
      <c r="WM106" s="77"/>
      <c r="WN106" s="77"/>
      <c r="WO106" s="77"/>
      <c r="WP106" s="77"/>
      <c r="WQ106" s="77"/>
      <c r="WR106" s="77"/>
      <c r="WS106" s="77"/>
      <c r="WT106" s="77"/>
      <c r="WU106" s="77"/>
      <c r="WV106" s="77"/>
      <c r="WW106" s="77"/>
      <c r="WX106" s="77"/>
      <c r="WY106" s="77"/>
      <c r="WZ106" s="77"/>
      <c r="XA106" s="77"/>
      <c r="XB106" s="77"/>
      <c r="XC106" s="77"/>
      <c r="XD106" s="77"/>
      <c r="XE106" s="77"/>
      <c r="XF106" s="77"/>
      <c r="XG106" s="77"/>
      <c r="XH106" s="77"/>
      <c r="XI106" s="77"/>
      <c r="XJ106" s="77"/>
      <c r="XK106" s="77"/>
      <c r="XL106" s="77"/>
      <c r="XM106" s="77"/>
      <c r="XN106" s="77"/>
      <c r="XO106" s="77"/>
      <c r="XP106" s="77"/>
      <c r="XQ106" s="77"/>
      <c r="XR106" s="77"/>
      <c r="XS106" s="77"/>
      <c r="XT106" s="77"/>
      <c r="XU106" s="77"/>
      <c r="XV106" s="77"/>
      <c r="XW106" s="77"/>
      <c r="XX106" s="77"/>
      <c r="XY106" s="77"/>
      <c r="XZ106" s="77"/>
      <c r="YA106" s="77"/>
      <c r="YB106" s="77"/>
      <c r="YC106" s="77"/>
      <c r="YD106" s="77"/>
      <c r="YE106" s="77"/>
      <c r="YF106" s="77"/>
      <c r="YG106" s="77"/>
      <c r="YH106" s="77"/>
      <c r="YI106" s="77"/>
      <c r="YJ106" s="77"/>
      <c r="YK106" s="77"/>
      <c r="YL106" s="77"/>
      <c r="YM106" s="77"/>
      <c r="YN106" s="77"/>
      <c r="YO106" s="77"/>
      <c r="YP106" s="77"/>
      <c r="YQ106" s="77"/>
      <c r="YR106" s="77"/>
      <c r="YS106" s="77"/>
      <c r="YT106" s="77"/>
      <c r="YU106" s="77"/>
      <c r="YV106" s="77"/>
      <c r="YW106" s="77"/>
      <c r="YX106" s="77"/>
      <c r="YY106" s="77"/>
      <c r="YZ106" s="77"/>
      <c r="ZA106" s="77"/>
      <c r="ZB106" s="77"/>
      <c r="ZC106" s="77"/>
      <c r="ZD106" s="77"/>
      <c r="ZE106" s="77"/>
      <c r="ZF106" s="77"/>
      <c r="ZG106" s="77"/>
      <c r="ZH106" s="77"/>
      <c r="ZI106" s="77"/>
      <c r="ZJ106" s="77"/>
      <c r="ZK106" s="77"/>
      <c r="ZL106" s="77"/>
      <c r="ZM106" s="77"/>
      <c r="ZN106" s="77"/>
      <c r="ZO106" s="77"/>
      <c r="ZP106" s="77"/>
      <c r="ZQ106" s="77"/>
      <c r="ZR106" s="77"/>
      <c r="ZS106" s="77"/>
      <c r="ZT106" s="77"/>
      <c r="ZU106" s="77"/>
      <c r="ZV106" s="77"/>
      <c r="ZW106" s="77"/>
      <c r="ZX106" s="77"/>
      <c r="ZY106" s="77"/>
      <c r="ZZ106" s="77"/>
      <c r="AAA106" s="77"/>
      <c r="AAB106" s="77"/>
      <c r="AAC106" s="77"/>
      <c r="AAD106" s="77"/>
      <c r="AAE106" s="77"/>
      <c r="AAF106" s="77"/>
      <c r="AAG106" s="77"/>
      <c r="AAH106" s="77"/>
      <c r="AAI106" s="77"/>
      <c r="AAJ106" s="77"/>
      <c r="AAK106" s="77"/>
      <c r="AAL106" s="77"/>
      <c r="AAM106" s="77"/>
      <c r="AAN106" s="77"/>
      <c r="AAO106" s="77"/>
      <c r="AAP106" s="77"/>
      <c r="AAQ106" s="77"/>
      <c r="AAR106" s="77"/>
      <c r="AAS106" s="77"/>
      <c r="AAT106" s="77"/>
      <c r="AAU106" s="77"/>
      <c r="AAV106" s="77"/>
      <c r="AAW106" s="77"/>
      <c r="AAX106" s="77"/>
      <c r="AAY106" s="77"/>
      <c r="AAZ106" s="77"/>
      <c r="ABA106" s="77"/>
      <c r="ABB106" s="77"/>
      <c r="ABC106" s="77"/>
      <c r="ABD106" s="77"/>
      <c r="ABE106" s="77"/>
      <c r="ABF106" s="77"/>
      <c r="ABG106" s="77"/>
      <c r="ABH106" s="77"/>
      <c r="ABI106" s="77"/>
      <c r="ABJ106" s="77"/>
      <c r="ABK106" s="77"/>
      <c r="ABL106" s="77"/>
      <c r="ABM106" s="77"/>
      <c r="ABN106" s="77"/>
      <c r="ABO106" s="77"/>
      <c r="ABP106" s="77"/>
      <c r="ABQ106" s="77"/>
      <c r="ABR106" s="77"/>
      <c r="ABS106" s="77"/>
      <c r="ABT106" s="77"/>
      <c r="ABU106" s="77"/>
      <c r="ABV106" s="77"/>
      <c r="ABW106" s="77"/>
      <c r="ABX106" s="77"/>
      <c r="ABY106" s="77"/>
      <c r="ABZ106" s="77"/>
      <c r="ACA106" s="77"/>
      <c r="ACB106" s="77"/>
      <c r="ACC106" s="77"/>
      <c r="ACD106" s="77"/>
      <c r="ACE106" s="77"/>
      <c r="ACF106" s="77"/>
      <c r="ACG106" s="77"/>
      <c r="ACH106" s="77"/>
      <c r="ACI106" s="77"/>
      <c r="ACJ106" s="77"/>
      <c r="ACK106" s="77"/>
      <c r="ACL106" s="77"/>
      <c r="ACM106" s="77"/>
      <c r="ACN106" s="77"/>
      <c r="ACO106" s="77"/>
      <c r="ACP106" s="77"/>
      <c r="ACQ106" s="77"/>
      <c r="ACR106" s="77"/>
      <c r="ACS106" s="77"/>
      <c r="ACT106" s="77"/>
      <c r="ACU106" s="77"/>
      <c r="ACV106" s="77"/>
      <c r="ACW106" s="77"/>
      <c r="ACX106" s="77"/>
      <c r="ACY106" s="77"/>
      <c r="ACZ106" s="77"/>
      <c r="ADA106" s="77"/>
      <c r="ADB106" s="77"/>
      <c r="ADC106" s="77"/>
      <c r="ADD106" s="77"/>
      <c r="ADE106" s="77"/>
      <c r="ADF106" s="77"/>
      <c r="ADG106" s="77"/>
      <c r="ADH106" s="77"/>
      <c r="ADI106" s="77"/>
      <c r="ADJ106" s="77"/>
      <c r="ADK106" s="77"/>
      <c r="ADL106" s="77"/>
      <c r="ADM106" s="77"/>
      <c r="ADN106" s="77"/>
      <c r="ADO106" s="77"/>
      <c r="ADP106" s="77"/>
      <c r="ADQ106" s="77"/>
      <c r="ADR106" s="77"/>
      <c r="ADS106" s="77"/>
      <c r="ADT106" s="77"/>
      <c r="ADU106" s="77"/>
      <c r="ADV106" s="77"/>
      <c r="ADW106" s="77"/>
      <c r="ADX106" s="77"/>
      <c r="ADY106" s="77"/>
      <c r="ADZ106" s="77"/>
      <c r="AEA106" s="77"/>
      <c r="AEB106" s="77"/>
      <c r="AEC106" s="77"/>
      <c r="AED106" s="77"/>
      <c r="AEE106" s="77"/>
      <c r="AEF106" s="77"/>
      <c r="AEG106" s="77"/>
      <c r="AEH106" s="77"/>
      <c r="AEI106" s="77"/>
      <c r="AEJ106" s="77"/>
      <c r="AEK106" s="77"/>
      <c r="AEL106" s="77"/>
      <c r="AEM106" s="77"/>
      <c r="AEN106" s="77"/>
      <c r="AEO106" s="77"/>
      <c r="AEP106" s="77"/>
      <c r="AEQ106" s="77"/>
      <c r="AER106" s="77"/>
      <c r="AES106" s="77"/>
      <c r="AET106" s="77"/>
      <c r="AEU106" s="77"/>
      <c r="AEV106" s="77"/>
      <c r="AEW106" s="77"/>
      <c r="AEX106" s="77"/>
      <c r="AEY106" s="77"/>
      <c r="AEZ106" s="77"/>
      <c r="AFA106" s="77"/>
      <c r="AFB106" s="77"/>
      <c r="AFC106" s="77"/>
      <c r="AFD106" s="77"/>
      <c r="AFE106" s="77"/>
      <c r="AFF106" s="77"/>
      <c r="AFG106" s="77"/>
      <c r="AFH106" s="77"/>
      <c r="AFI106" s="77"/>
      <c r="AFJ106" s="77"/>
      <c r="AFK106" s="77"/>
      <c r="AFL106" s="77"/>
      <c r="AFM106" s="77"/>
      <c r="AFN106" s="77"/>
      <c r="AFO106" s="77"/>
      <c r="AFP106" s="77"/>
      <c r="AFQ106" s="77"/>
      <c r="AFR106" s="77"/>
      <c r="AFS106" s="77"/>
      <c r="AFT106" s="77"/>
      <c r="AFU106" s="77"/>
      <c r="AFV106" s="77"/>
      <c r="AFW106" s="77"/>
      <c r="AFX106" s="77"/>
      <c r="AFY106" s="77"/>
      <c r="AFZ106" s="77"/>
      <c r="AGA106" s="77"/>
      <c r="AGB106" s="77"/>
      <c r="AGC106" s="77"/>
      <c r="AGD106" s="77"/>
      <c r="AGE106" s="77"/>
      <c r="AGF106" s="77"/>
      <c r="AGG106" s="77"/>
      <c r="AGH106" s="77"/>
      <c r="AGI106" s="77"/>
      <c r="AGJ106" s="77"/>
      <c r="AGK106" s="77"/>
      <c r="AGL106" s="77"/>
      <c r="AGM106" s="77"/>
      <c r="AGN106" s="77"/>
      <c r="AGO106" s="77"/>
      <c r="AGP106" s="77"/>
      <c r="AGQ106" s="77"/>
      <c r="AGR106" s="77"/>
      <c r="AGS106" s="77"/>
      <c r="AGT106" s="77"/>
      <c r="AGU106" s="77"/>
      <c r="AGV106" s="77"/>
      <c r="AGW106" s="77"/>
      <c r="AGX106" s="77"/>
      <c r="AGY106" s="77"/>
      <c r="AGZ106" s="77"/>
      <c r="AHA106" s="77"/>
      <c r="AHB106" s="77"/>
      <c r="AHC106" s="77"/>
      <c r="AHD106" s="77"/>
      <c r="AHE106" s="77"/>
      <c r="AHF106" s="77"/>
      <c r="AHG106" s="77"/>
      <c r="AHH106" s="77"/>
      <c r="AHI106" s="77"/>
      <c r="AHJ106" s="77"/>
      <c r="AHK106" s="77"/>
      <c r="AHL106" s="77"/>
      <c r="AHM106" s="77"/>
      <c r="AHN106" s="77"/>
      <c r="AHO106" s="77"/>
      <c r="AHP106" s="77"/>
      <c r="AHQ106" s="77"/>
      <c r="AHR106" s="77"/>
      <c r="AHS106" s="77"/>
      <c r="AHT106" s="77"/>
      <c r="AHU106" s="77"/>
      <c r="AHV106" s="77"/>
      <c r="AHW106" s="77"/>
      <c r="AHX106" s="77"/>
      <c r="AHY106" s="77"/>
      <c r="AHZ106" s="77"/>
      <c r="AIA106" s="77"/>
      <c r="AIB106" s="77"/>
      <c r="AIC106" s="77"/>
      <c r="AID106" s="77"/>
      <c r="AIE106" s="77"/>
      <c r="AIF106" s="77"/>
      <c r="AIG106" s="77"/>
      <c r="AIH106" s="77"/>
      <c r="AII106" s="77"/>
      <c r="AIJ106" s="77"/>
      <c r="AIK106" s="77"/>
      <c r="AIL106" s="77"/>
      <c r="AIM106" s="77"/>
      <c r="AIN106" s="77"/>
      <c r="AIO106" s="77"/>
      <c r="AIP106" s="77"/>
      <c r="AIQ106" s="77"/>
      <c r="AIR106" s="77"/>
      <c r="AIS106" s="77"/>
      <c r="AIT106" s="77"/>
      <c r="AIU106" s="77"/>
      <c r="AIV106" s="77"/>
      <c r="AIW106" s="77"/>
      <c r="AIX106" s="77"/>
      <c r="AIY106" s="77"/>
      <c r="AIZ106" s="77"/>
      <c r="AJA106" s="77"/>
      <c r="AJB106" s="77"/>
      <c r="AJC106" s="77"/>
      <c r="AJD106" s="77"/>
      <c r="AJE106" s="77"/>
      <c r="AJF106" s="77"/>
      <c r="AJG106" s="77"/>
      <c r="AJH106" s="77"/>
      <c r="AJI106" s="77"/>
      <c r="AJJ106" s="77"/>
      <c r="AJK106" s="77"/>
      <c r="AJL106" s="77"/>
      <c r="AJM106" s="77"/>
      <c r="AJN106" s="77"/>
      <c r="AJO106" s="77"/>
      <c r="AJP106" s="77"/>
      <c r="AJQ106" s="77"/>
      <c r="AJR106" s="77"/>
      <c r="AJS106" s="77"/>
      <c r="AJT106" s="77"/>
      <c r="AJU106" s="77"/>
      <c r="AJV106" s="77"/>
      <c r="AJW106" s="77"/>
      <c r="AJX106" s="77"/>
      <c r="AJY106" s="77"/>
      <c r="AJZ106" s="77"/>
      <c r="AKA106" s="77"/>
      <c r="AKB106" s="77"/>
      <c r="AKC106" s="77"/>
      <c r="AKD106" s="77"/>
      <c r="AKE106" s="77"/>
      <c r="AKF106" s="77"/>
      <c r="AKG106" s="77"/>
      <c r="AKH106" s="77"/>
      <c r="AKI106" s="77"/>
      <c r="AKJ106" s="77"/>
      <c r="AKK106" s="77"/>
      <c r="AKL106" s="77"/>
      <c r="AKM106" s="77"/>
      <c r="AKN106" s="77"/>
      <c r="AKO106" s="77"/>
      <c r="AKP106" s="77"/>
      <c r="AKQ106" s="77"/>
      <c r="AKR106" s="77"/>
      <c r="AKS106" s="77"/>
      <c r="AKT106" s="77"/>
      <c r="AKU106" s="77"/>
      <c r="AKV106" s="77"/>
      <c r="AKW106" s="77"/>
      <c r="AKX106" s="77"/>
      <c r="AKY106" s="77"/>
      <c r="AKZ106" s="77"/>
      <c r="ALA106" s="77"/>
      <c r="ALB106" s="77"/>
      <c r="ALC106" s="77"/>
      <c r="ALD106" s="77"/>
      <c r="ALE106" s="77"/>
      <c r="ALF106" s="77"/>
      <c r="ALG106" s="77"/>
      <c r="ALH106" s="77"/>
      <c r="ALI106" s="77"/>
      <c r="ALJ106" s="77"/>
      <c r="ALK106" s="77"/>
      <c r="ALL106" s="77"/>
      <c r="ALM106" s="77"/>
      <c r="ALN106" s="77"/>
      <c r="ALO106" s="77"/>
      <c r="ALP106" s="77"/>
      <c r="ALQ106" s="77"/>
      <c r="ALR106" s="77"/>
      <c r="ALS106" s="77"/>
      <c r="ALT106" s="77"/>
      <c r="ALU106" s="77"/>
      <c r="ALV106" s="77"/>
      <c r="ALW106" s="77"/>
      <c r="ALX106" s="77"/>
      <c r="ALY106" s="77"/>
      <c r="ALZ106" s="77"/>
      <c r="AMA106" s="77"/>
      <c r="AMB106" s="77"/>
      <c r="AMC106" s="77"/>
      <c r="AMD106" s="77"/>
      <c r="AME106" s="77"/>
      <c r="AMF106" s="77"/>
      <c r="AMG106" s="77"/>
      <c r="AMH106" s="77"/>
      <c r="AMI106" s="77"/>
      <c r="AMJ106" s="77"/>
    </row>
    <row r="107" spans="1:1024" ht="30">
      <c r="A107" s="84" t="s">
        <v>104</v>
      </c>
      <c r="B107" s="85" t="s">
        <v>105</v>
      </c>
      <c r="C107" s="81"/>
      <c r="D107" s="81"/>
      <c r="E107" s="81"/>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7"/>
      <c r="DT107" s="77"/>
      <c r="DU107" s="77"/>
      <c r="DV107" s="77"/>
      <c r="DW107" s="77"/>
      <c r="DX107" s="77"/>
      <c r="DY107" s="77"/>
      <c r="DZ107" s="77"/>
      <c r="EA107" s="77"/>
      <c r="EB107" s="77"/>
      <c r="EC107" s="77"/>
      <c r="ED107" s="77"/>
      <c r="EE107" s="77"/>
      <c r="EF107" s="77"/>
      <c r="EG107" s="77"/>
      <c r="EH107" s="77"/>
      <c r="EI107" s="77"/>
      <c r="EJ107" s="77"/>
      <c r="EK107" s="77"/>
      <c r="EL107" s="77"/>
      <c r="EM107" s="77"/>
      <c r="EN107" s="77"/>
      <c r="EO107" s="77"/>
      <c r="EP107" s="77"/>
      <c r="EQ107" s="77"/>
      <c r="ER107" s="77"/>
      <c r="ES107" s="77"/>
      <c r="ET107" s="77"/>
      <c r="EU107" s="77"/>
      <c r="EV107" s="77"/>
      <c r="EW107" s="77"/>
      <c r="EX107" s="77"/>
      <c r="EY107" s="77"/>
      <c r="EZ107" s="77"/>
      <c r="FA107" s="77"/>
      <c r="FB107" s="77"/>
      <c r="FC107" s="77"/>
      <c r="FD107" s="77"/>
      <c r="FE107" s="77"/>
      <c r="FF107" s="77"/>
      <c r="FG107" s="77"/>
      <c r="FH107" s="77"/>
      <c r="FI107" s="77"/>
      <c r="FJ107" s="77"/>
      <c r="FK107" s="77"/>
      <c r="FL107" s="77"/>
      <c r="FM107" s="77"/>
      <c r="FN107" s="77"/>
      <c r="FO107" s="77"/>
      <c r="FP107" s="77"/>
      <c r="FQ107" s="77"/>
      <c r="FR107" s="77"/>
      <c r="FS107" s="77"/>
      <c r="FT107" s="77"/>
      <c r="FU107" s="77"/>
      <c r="FV107" s="77"/>
      <c r="FW107" s="77"/>
      <c r="FX107" s="77"/>
      <c r="FY107" s="77"/>
      <c r="FZ107" s="77"/>
      <c r="GA107" s="77"/>
      <c r="GB107" s="77"/>
      <c r="GC107" s="77"/>
      <c r="GD107" s="77"/>
      <c r="GE107" s="77"/>
      <c r="GF107" s="77"/>
      <c r="GG107" s="77"/>
      <c r="GH107" s="77"/>
      <c r="GI107" s="77"/>
      <c r="GJ107" s="77"/>
      <c r="GK107" s="77"/>
      <c r="GL107" s="77"/>
      <c r="GM107" s="77"/>
      <c r="GN107" s="77"/>
      <c r="GO107" s="77"/>
      <c r="GP107" s="77"/>
      <c r="GQ107" s="77"/>
      <c r="GR107" s="77"/>
      <c r="GS107" s="77"/>
      <c r="GT107" s="77"/>
      <c r="GU107" s="77"/>
      <c r="GV107" s="77"/>
      <c r="GW107" s="77"/>
      <c r="GX107" s="77"/>
      <c r="GY107" s="77"/>
      <c r="GZ107" s="77"/>
      <c r="HA107" s="77"/>
      <c r="HB107" s="77"/>
      <c r="HC107" s="77"/>
      <c r="HD107" s="77"/>
      <c r="HE107" s="77"/>
      <c r="HF107" s="77"/>
      <c r="HG107" s="77"/>
      <c r="HH107" s="77"/>
      <c r="HI107" s="77"/>
      <c r="HJ107" s="77"/>
      <c r="HK107" s="77"/>
      <c r="HL107" s="77"/>
      <c r="HM107" s="77"/>
      <c r="HN107" s="77"/>
      <c r="HO107" s="77"/>
      <c r="HP107" s="77"/>
      <c r="HQ107" s="77"/>
      <c r="HR107" s="77"/>
      <c r="HS107" s="77"/>
      <c r="HT107" s="77"/>
      <c r="HU107" s="77"/>
      <c r="HV107" s="77"/>
      <c r="HW107" s="77"/>
      <c r="HX107" s="77"/>
      <c r="HY107" s="77"/>
      <c r="HZ107" s="77"/>
      <c r="IA107" s="77"/>
      <c r="IB107" s="77"/>
      <c r="IC107" s="77"/>
      <c r="ID107" s="77"/>
      <c r="IE107" s="77"/>
      <c r="IF107" s="77"/>
      <c r="IG107" s="77"/>
      <c r="IH107" s="77"/>
      <c r="II107" s="77"/>
      <c r="IJ107" s="77"/>
      <c r="IK107" s="77"/>
      <c r="IL107" s="77"/>
      <c r="IM107" s="77"/>
      <c r="IN107" s="77"/>
      <c r="IO107" s="77"/>
      <c r="IP107" s="77"/>
      <c r="IQ107" s="77"/>
      <c r="IR107" s="77"/>
      <c r="IS107" s="77"/>
      <c r="IT107" s="77"/>
      <c r="IU107" s="77"/>
      <c r="IV107" s="77"/>
      <c r="IW107" s="77"/>
      <c r="IX107" s="77"/>
      <c r="IY107" s="77"/>
      <c r="IZ107" s="77"/>
      <c r="JA107" s="77"/>
      <c r="JB107" s="77"/>
      <c r="JC107" s="77"/>
      <c r="JD107" s="77"/>
      <c r="JE107" s="77"/>
      <c r="JF107" s="77"/>
      <c r="JG107" s="77"/>
      <c r="JH107" s="77"/>
      <c r="JI107" s="77"/>
      <c r="JJ107" s="77"/>
      <c r="JK107" s="77"/>
      <c r="JL107" s="77"/>
      <c r="JM107" s="77"/>
      <c r="JN107" s="77"/>
      <c r="JO107" s="77"/>
      <c r="JP107" s="77"/>
      <c r="JQ107" s="77"/>
      <c r="JR107" s="77"/>
      <c r="JS107" s="77"/>
      <c r="JT107" s="77"/>
      <c r="JU107" s="77"/>
      <c r="JV107" s="77"/>
      <c r="JW107" s="77"/>
      <c r="JX107" s="77"/>
      <c r="JY107" s="77"/>
      <c r="JZ107" s="77"/>
      <c r="KA107" s="77"/>
      <c r="KB107" s="77"/>
      <c r="KC107" s="77"/>
      <c r="KD107" s="77"/>
      <c r="KE107" s="77"/>
      <c r="KF107" s="77"/>
      <c r="KG107" s="77"/>
      <c r="KH107" s="77"/>
      <c r="KI107" s="77"/>
      <c r="KJ107" s="77"/>
      <c r="KK107" s="77"/>
      <c r="KL107" s="77"/>
      <c r="KM107" s="77"/>
      <c r="KN107" s="77"/>
      <c r="KO107" s="77"/>
      <c r="KP107" s="77"/>
      <c r="KQ107" s="77"/>
      <c r="KR107" s="77"/>
      <c r="KS107" s="77"/>
      <c r="KT107" s="77"/>
      <c r="KU107" s="77"/>
      <c r="KV107" s="77"/>
      <c r="KW107" s="77"/>
      <c r="KX107" s="77"/>
      <c r="KY107" s="77"/>
      <c r="KZ107" s="77"/>
      <c r="LA107" s="77"/>
      <c r="LB107" s="77"/>
      <c r="LC107" s="77"/>
      <c r="LD107" s="77"/>
      <c r="LE107" s="77"/>
      <c r="LF107" s="77"/>
      <c r="LG107" s="77"/>
      <c r="LH107" s="77"/>
      <c r="LI107" s="77"/>
      <c r="LJ107" s="77"/>
      <c r="LK107" s="77"/>
      <c r="LL107" s="77"/>
      <c r="LM107" s="77"/>
      <c r="LN107" s="77"/>
      <c r="LO107" s="77"/>
      <c r="LP107" s="77"/>
      <c r="LQ107" s="77"/>
      <c r="LR107" s="77"/>
      <c r="LS107" s="77"/>
      <c r="LT107" s="77"/>
      <c r="LU107" s="77"/>
      <c r="LV107" s="77"/>
      <c r="LW107" s="77"/>
      <c r="LX107" s="77"/>
      <c r="LY107" s="77"/>
      <c r="LZ107" s="77"/>
      <c r="MA107" s="77"/>
      <c r="MB107" s="77"/>
      <c r="MC107" s="77"/>
      <c r="MD107" s="77"/>
      <c r="ME107" s="77"/>
      <c r="MF107" s="77"/>
      <c r="MG107" s="77"/>
      <c r="MH107" s="77"/>
      <c r="MI107" s="77"/>
      <c r="MJ107" s="77"/>
      <c r="MK107" s="77"/>
      <c r="ML107" s="77"/>
      <c r="MM107" s="77"/>
      <c r="MN107" s="77"/>
      <c r="MO107" s="77"/>
      <c r="MP107" s="77"/>
      <c r="MQ107" s="77"/>
      <c r="MR107" s="77"/>
      <c r="MS107" s="77"/>
      <c r="MT107" s="77"/>
      <c r="MU107" s="77"/>
      <c r="MV107" s="77"/>
      <c r="MW107" s="77"/>
      <c r="MX107" s="77"/>
      <c r="MY107" s="77"/>
      <c r="MZ107" s="77"/>
      <c r="NA107" s="77"/>
      <c r="NB107" s="77"/>
      <c r="NC107" s="77"/>
      <c r="ND107" s="77"/>
      <c r="NE107" s="77"/>
      <c r="NF107" s="77"/>
      <c r="NG107" s="77"/>
      <c r="NH107" s="77"/>
      <c r="NI107" s="77"/>
      <c r="NJ107" s="77"/>
      <c r="NK107" s="77"/>
      <c r="NL107" s="77"/>
      <c r="NM107" s="77"/>
      <c r="NN107" s="77"/>
      <c r="NO107" s="77"/>
      <c r="NP107" s="77"/>
      <c r="NQ107" s="77"/>
      <c r="NR107" s="77"/>
      <c r="NS107" s="77"/>
      <c r="NT107" s="77"/>
      <c r="NU107" s="77"/>
      <c r="NV107" s="77"/>
      <c r="NW107" s="77"/>
      <c r="NX107" s="77"/>
      <c r="NY107" s="77"/>
      <c r="NZ107" s="77"/>
      <c r="OA107" s="77"/>
      <c r="OB107" s="77"/>
      <c r="OC107" s="77"/>
      <c r="OD107" s="77"/>
      <c r="OE107" s="77"/>
      <c r="OF107" s="77"/>
      <c r="OG107" s="77"/>
      <c r="OH107" s="77"/>
      <c r="OI107" s="77"/>
      <c r="OJ107" s="77"/>
      <c r="OK107" s="77"/>
      <c r="OL107" s="77"/>
      <c r="OM107" s="77"/>
      <c r="ON107" s="77"/>
      <c r="OO107" s="77"/>
      <c r="OP107" s="77"/>
      <c r="OQ107" s="77"/>
      <c r="OR107" s="77"/>
      <c r="OS107" s="77"/>
      <c r="OT107" s="77"/>
      <c r="OU107" s="77"/>
      <c r="OV107" s="77"/>
      <c r="OW107" s="77"/>
      <c r="OX107" s="77"/>
      <c r="OY107" s="77"/>
      <c r="OZ107" s="77"/>
      <c r="PA107" s="77"/>
      <c r="PB107" s="77"/>
      <c r="PC107" s="77"/>
      <c r="PD107" s="77"/>
      <c r="PE107" s="77"/>
      <c r="PF107" s="77"/>
      <c r="PG107" s="77"/>
      <c r="PH107" s="77"/>
      <c r="PI107" s="77"/>
      <c r="PJ107" s="77"/>
      <c r="PK107" s="77"/>
      <c r="PL107" s="77"/>
      <c r="PM107" s="77"/>
      <c r="PN107" s="77"/>
      <c r="PO107" s="77"/>
      <c r="PP107" s="77"/>
      <c r="PQ107" s="77"/>
      <c r="PR107" s="77"/>
      <c r="PS107" s="77"/>
      <c r="PT107" s="77"/>
      <c r="PU107" s="77"/>
      <c r="PV107" s="77"/>
      <c r="PW107" s="77"/>
      <c r="PX107" s="77"/>
      <c r="PY107" s="77"/>
      <c r="PZ107" s="77"/>
      <c r="QA107" s="77"/>
      <c r="QB107" s="77"/>
      <c r="QC107" s="77"/>
      <c r="QD107" s="77"/>
      <c r="QE107" s="77"/>
      <c r="QF107" s="77"/>
      <c r="QG107" s="77"/>
      <c r="QH107" s="77"/>
      <c r="QI107" s="77"/>
      <c r="QJ107" s="77"/>
      <c r="QK107" s="77"/>
      <c r="QL107" s="77"/>
      <c r="QM107" s="77"/>
      <c r="QN107" s="77"/>
      <c r="QO107" s="77"/>
      <c r="QP107" s="77"/>
      <c r="QQ107" s="77"/>
      <c r="QR107" s="77"/>
      <c r="QS107" s="77"/>
      <c r="QT107" s="77"/>
      <c r="QU107" s="77"/>
      <c r="QV107" s="77"/>
      <c r="QW107" s="77"/>
      <c r="QX107" s="77"/>
      <c r="QY107" s="77"/>
      <c r="QZ107" s="77"/>
      <c r="RA107" s="77"/>
      <c r="RB107" s="77"/>
      <c r="RC107" s="77"/>
      <c r="RD107" s="77"/>
      <c r="RE107" s="77"/>
      <c r="RF107" s="77"/>
      <c r="RG107" s="77"/>
      <c r="RH107" s="77"/>
      <c r="RI107" s="77"/>
      <c r="RJ107" s="77"/>
      <c r="RK107" s="77"/>
      <c r="RL107" s="77"/>
      <c r="RM107" s="77"/>
      <c r="RN107" s="77"/>
      <c r="RO107" s="77"/>
      <c r="RP107" s="77"/>
      <c r="RQ107" s="77"/>
      <c r="RR107" s="77"/>
      <c r="RS107" s="77"/>
      <c r="RT107" s="77"/>
      <c r="RU107" s="77"/>
      <c r="RV107" s="77"/>
      <c r="RW107" s="77"/>
      <c r="RX107" s="77"/>
      <c r="RY107" s="77"/>
      <c r="RZ107" s="77"/>
      <c r="SA107" s="77"/>
      <c r="SB107" s="77"/>
      <c r="SC107" s="77"/>
      <c r="SD107" s="77"/>
      <c r="SE107" s="77"/>
      <c r="SF107" s="77"/>
      <c r="SG107" s="77"/>
      <c r="SH107" s="77"/>
      <c r="SI107" s="77"/>
      <c r="SJ107" s="77"/>
      <c r="SK107" s="77"/>
      <c r="SL107" s="77"/>
      <c r="SM107" s="77"/>
      <c r="SN107" s="77"/>
      <c r="SO107" s="77"/>
      <c r="SP107" s="77"/>
      <c r="SQ107" s="77"/>
      <c r="SR107" s="77"/>
      <c r="SS107" s="77"/>
      <c r="ST107" s="77"/>
      <c r="SU107" s="77"/>
      <c r="SV107" s="77"/>
      <c r="SW107" s="77"/>
      <c r="SX107" s="77"/>
      <c r="SY107" s="77"/>
      <c r="SZ107" s="77"/>
      <c r="TA107" s="77"/>
      <c r="TB107" s="77"/>
      <c r="TC107" s="77"/>
      <c r="TD107" s="77"/>
      <c r="TE107" s="77"/>
      <c r="TF107" s="77"/>
      <c r="TG107" s="77"/>
      <c r="TH107" s="77"/>
      <c r="TI107" s="77"/>
      <c r="TJ107" s="77"/>
      <c r="TK107" s="77"/>
      <c r="TL107" s="77"/>
      <c r="TM107" s="77"/>
      <c r="TN107" s="77"/>
      <c r="TO107" s="77"/>
      <c r="TP107" s="77"/>
      <c r="TQ107" s="77"/>
      <c r="TR107" s="77"/>
      <c r="TS107" s="77"/>
      <c r="TT107" s="77"/>
      <c r="TU107" s="77"/>
      <c r="TV107" s="77"/>
      <c r="TW107" s="77"/>
      <c r="TX107" s="77"/>
      <c r="TY107" s="77"/>
      <c r="TZ107" s="77"/>
      <c r="UA107" s="77"/>
      <c r="UB107" s="77"/>
      <c r="UC107" s="77"/>
      <c r="UD107" s="77"/>
      <c r="UE107" s="77"/>
      <c r="UF107" s="77"/>
      <c r="UG107" s="77"/>
      <c r="UH107" s="77"/>
      <c r="UI107" s="77"/>
      <c r="UJ107" s="77"/>
      <c r="UK107" s="77"/>
      <c r="UL107" s="77"/>
      <c r="UM107" s="77"/>
      <c r="UN107" s="77"/>
      <c r="UO107" s="77"/>
      <c r="UP107" s="77"/>
      <c r="UQ107" s="77"/>
      <c r="UR107" s="77"/>
      <c r="US107" s="77"/>
      <c r="UT107" s="77"/>
      <c r="UU107" s="77"/>
      <c r="UV107" s="77"/>
      <c r="UW107" s="77"/>
      <c r="UX107" s="77"/>
      <c r="UY107" s="77"/>
      <c r="UZ107" s="77"/>
      <c r="VA107" s="77"/>
      <c r="VB107" s="77"/>
      <c r="VC107" s="77"/>
      <c r="VD107" s="77"/>
      <c r="VE107" s="77"/>
      <c r="VF107" s="77"/>
      <c r="VG107" s="77"/>
      <c r="VH107" s="77"/>
      <c r="VI107" s="77"/>
      <c r="VJ107" s="77"/>
      <c r="VK107" s="77"/>
      <c r="VL107" s="77"/>
      <c r="VM107" s="77"/>
      <c r="VN107" s="77"/>
      <c r="VO107" s="77"/>
      <c r="VP107" s="77"/>
      <c r="VQ107" s="77"/>
      <c r="VR107" s="77"/>
      <c r="VS107" s="77"/>
      <c r="VT107" s="77"/>
      <c r="VU107" s="77"/>
      <c r="VV107" s="77"/>
      <c r="VW107" s="77"/>
      <c r="VX107" s="77"/>
      <c r="VY107" s="77"/>
      <c r="VZ107" s="77"/>
      <c r="WA107" s="77"/>
      <c r="WB107" s="77"/>
      <c r="WC107" s="77"/>
      <c r="WD107" s="77"/>
      <c r="WE107" s="77"/>
      <c r="WF107" s="77"/>
      <c r="WG107" s="77"/>
      <c r="WH107" s="77"/>
      <c r="WI107" s="77"/>
      <c r="WJ107" s="77"/>
      <c r="WK107" s="77"/>
      <c r="WL107" s="77"/>
      <c r="WM107" s="77"/>
      <c r="WN107" s="77"/>
      <c r="WO107" s="77"/>
      <c r="WP107" s="77"/>
      <c r="WQ107" s="77"/>
      <c r="WR107" s="77"/>
      <c r="WS107" s="77"/>
      <c r="WT107" s="77"/>
      <c r="WU107" s="77"/>
      <c r="WV107" s="77"/>
      <c r="WW107" s="77"/>
      <c r="WX107" s="77"/>
      <c r="WY107" s="77"/>
      <c r="WZ107" s="77"/>
      <c r="XA107" s="77"/>
      <c r="XB107" s="77"/>
      <c r="XC107" s="77"/>
      <c r="XD107" s="77"/>
      <c r="XE107" s="77"/>
      <c r="XF107" s="77"/>
      <c r="XG107" s="77"/>
      <c r="XH107" s="77"/>
      <c r="XI107" s="77"/>
      <c r="XJ107" s="77"/>
      <c r="XK107" s="77"/>
      <c r="XL107" s="77"/>
      <c r="XM107" s="77"/>
      <c r="XN107" s="77"/>
      <c r="XO107" s="77"/>
      <c r="XP107" s="77"/>
      <c r="XQ107" s="77"/>
      <c r="XR107" s="77"/>
      <c r="XS107" s="77"/>
      <c r="XT107" s="77"/>
      <c r="XU107" s="77"/>
      <c r="XV107" s="77"/>
      <c r="XW107" s="77"/>
      <c r="XX107" s="77"/>
      <c r="XY107" s="77"/>
      <c r="XZ107" s="77"/>
      <c r="YA107" s="77"/>
      <c r="YB107" s="77"/>
      <c r="YC107" s="77"/>
      <c r="YD107" s="77"/>
      <c r="YE107" s="77"/>
      <c r="YF107" s="77"/>
      <c r="YG107" s="77"/>
      <c r="YH107" s="77"/>
      <c r="YI107" s="77"/>
      <c r="YJ107" s="77"/>
      <c r="YK107" s="77"/>
      <c r="YL107" s="77"/>
      <c r="YM107" s="77"/>
      <c r="YN107" s="77"/>
      <c r="YO107" s="77"/>
      <c r="YP107" s="77"/>
      <c r="YQ107" s="77"/>
      <c r="YR107" s="77"/>
      <c r="YS107" s="77"/>
      <c r="YT107" s="77"/>
      <c r="YU107" s="77"/>
      <c r="YV107" s="77"/>
      <c r="YW107" s="77"/>
      <c r="YX107" s="77"/>
      <c r="YY107" s="77"/>
      <c r="YZ107" s="77"/>
      <c r="ZA107" s="77"/>
      <c r="ZB107" s="77"/>
      <c r="ZC107" s="77"/>
      <c r="ZD107" s="77"/>
      <c r="ZE107" s="77"/>
      <c r="ZF107" s="77"/>
      <c r="ZG107" s="77"/>
      <c r="ZH107" s="77"/>
      <c r="ZI107" s="77"/>
      <c r="ZJ107" s="77"/>
      <c r="ZK107" s="77"/>
      <c r="ZL107" s="77"/>
      <c r="ZM107" s="77"/>
      <c r="ZN107" s="77"/>
      <c r="ZO107" s="77"/>
      <c r="ZP107" s="77"/>
      <c r="ZQ107" s="77"/>
      <c r="ZR107" s="77"/>
      <c r="ZS107" s="77"/>
      <c r="ZT107" s="77"/>
      <c r="ZU107" s="77"/>
      <c r="ZV107" s="77"/>
      <c r="ZW107" s="77"/>
      <c r="ZX107" s="77"/>
      <c r="ZY107" s="77"/>
      <c r="ZZ107" s="77"/>
      <c r="AAA107" s="77"/>
      <c r="AAB107" s="77"/>
      <c r="AAC107" s="77"/>
      <c r="AAD107" s="77"/>
      <c r="AAE107" s="77"/>
      <c r="AAF107" s="77"/>
      <c r="AAG107" s="77"/>
      <c r="AAH107" s="77"/>
      <c r="AAI107" s="77"/>
      <c r="AAJ107" s="77"/>
      <c r="AAK107" s="77"/>
      <c r="AAL107" s="77"/>
      <c r="AAM107" s="77"/>
      <c r="AAN107" s="77"/>
      <c r="AAO107" s="77"/>
      <c r="AAP107" s="77"/>
      <c r="AAQ107" s="77"/>
      <c r="AAR107" s="77"/>
      <c r="AAS107" s="77"/>
      <c r="AAT107" s="77"/>
      <c r="AAU107" s="77"/>
      <c r="AAV107" s="77"/>
      <c r="AAW107" s="77"/>
      <c r="AAX107" s="77"/>
      <c r="AAY107" s="77"/>
      <c r="AAZ107" s="77"/>
      <c r="ABA107" s="77"/>
      <c r="ABB107" s="77"/>
      <c r="ABC107" s="77"/>
      <c r="ABD107" s="77"/>
      <c r="ABE107" s="77"/>
      <c r="ABF107" s="77"/>
      <c r="ABG107" s="77"/>
      <c r="ABH107" s="77"/>
      <c r="ABI107" s="77"/>
      <c r="ABJ107" s="77"/>
      <c r="ABK107" s="77"/>
      <c r="ABL107" s="77"/>
      <c r="ABM107" s="77"/>
      <c r="ABN107" s="77"/>
      <c r="ABO107" s="77"/>
      <c r="ABP107" s="77"/>
      <c r="ABQ107" s="77"/>
      <c r="ABR107" s="77"/>
      <c r="ABS107" s="77"/>
      <c r="ABT107" s="77"/>
      <c r="ABU107" s="77"/>
      <c r="ABV107" s="77"/>
      <c r="ABW107" s="77"/>
      <c r="ABX107" s="77"/>
      <c r="ABY107" s="77"/>
      <c r="ABZ107" s="77"/>
      <c r="ACA107" s="77"/>
      <c r="ACB107" s="77"/>
      <c r="ACC107" s="77"/>
      <c r="ACD107" s="77"/>
      <c r="ACE107" s="77"/>
      <c r="ACF107" s="77"/>
      <c r="ACG107" s="77"/>
      <c r="ACH107" s="77"/>
      <c r="ACI107" s="77"/>
      <c r="ACJ107" s="77"/>
      <c r="ACK107" s="77"/>
      <c r="ACL107" s="77"/>
      <c r="ACM107" s="77"/>
      <c r="ACN107" s="77"/>
      <c r="ACO107" s="77"/>
      <c r="ACP107" s="77"/>
      <c r="ACQ107" s="77"/>
      <c r="ACR107" s="77"/>
      <c r="ACS107" s="77"/>
      <c r="ACT107" s="77"/>
      <c r="ACU107" s="77"/>
      <c r="ACV107" s="77"/>
      <c r="ACW107" s="77"/>
      <c r="ACX107" s="77"/>
      <c r="ACY107" s="77"/>
      <c r="ACZ107" s="77"/>
      <c r="ADA107" s="77"/>
      <c r="ADB107" s="77"/>
      <c r="ADC107" s="77"/>
      <c r="ADD107" s="77"/>
      <c r="ADE107" s="77"/>
      <c r="ADF107" s="77"/>
      <c r="ADG107" s="77"/>
      <c r="ADH107" s="77"/>
      <c r="ADI107" s="77"/>
      <c r="ADJ107" s="77"/>
      <c r="ADK107" s="77"/>
      <c r="ADL107" s="77"/>
      <c r="ADM107" s="77"/>
      <c r="ADN107" s="77"/>
      <c r="ADO107" s="77"/>
      <c r="ADP107" s="77"/>
      <c r="ADQ107" s="77"/>
      <c r="ADR107" s="77"/>
      <c r="ADS107" s="77"/>
      <c r="ADT107" s="77"/>
      <c r="ADU107" s="77"/>
      <c r="ADV107" s="77"/>
      <c r="ADW107" s="77"/>
      <c r="ADX107" s="77"/>
      <c r="ADY107" s="77"/>
      <c r="ADZ107" s="77"/>
      <c r="AEA107" s="77"/>
      <c r="AEB107" s="77"/>
      <c r="AEC107" s="77"/>
      <c r="AED107" s="77"/>
      <c r="AEE107" s="77"/>
      <c r="AEF107" s="77"/>
      <c r="AEG107" s="77"/>
      <c r="AEH107" s="77"/>
      <c r="AEI107" s="77"/>
      <c r="AEJ107" s="77"/>
      <c r="AEK107" s="77"/>
      <c r="AEL107" s="77"/>
      <c r="AEM107" s="77"/>
      <c r="AEN107" s="77"/>
      <c r="AEO107" s="77"/>
      <c r="AEP107" s="77"/>
      <c r="AEQ107" s="77"/>
      <c r="AER107" s="77"/>
      <c r="AES107" s="77"/>
      <c r="AET107" s="77"/>
      <c r="AEU107" s="77"/>
      <c r="AEV107" s="77"/>
      <c r="AEW107" s="77"/>
      <c r="AEX107" s="77"/>
      <c r="AEY107" s="77"/>
      <c r="AEZ107" s="77"/>
      <c r="AFA107" s="77"/>
      <c r="AFB107" s="77"/>
      <c r="AFC107" s="77"/>
      <c r="AFD107" s="77"/>
      <c r="AFE107" s="77"/>
      <c r="AFF107" s="77"/>
      <c r="AFG107" s="77"/>
      <c r="AFH107" s="77"/>
      <c r="AFI107" s="77"/>
      <c r="AFJ107" s="77"/>
      <c r="AFK107" s="77"/>
      <c r="AFL107" s="77"/>
      <c r="AFM107" s="77"/>
      <c r="AFN107" s="77"/>
      <c r="AFO107" s="77"/>
      <c r="AFP107" s="77"/>
      <c r="AFQ107" s="77"/>
      <c r="AFR107" s="77"/>
      <c r="AFS107" s="77"/>
      <c r="AFT107" s="77"/>
      <c r="AFU107" s="77"/>
      <c r="AFV107" s="77"/>
      <c r="AFW107" s="77"/>
      <c r="AFX107" s="77"/>
      <c r="AFY107" s="77"/>
      <c r="AFZ107" s="77"/>
      <c r="AGA107" s="77"/>
      <c r="AGB107" s="77"/>
      <c r="AGC107" s="77"/>
      <c r="AGD107" s="77"/>
      <c r="AGE107" s="77"/>
      <c r="AGF107" s="77"/>
      <c r="AGG107" s="77"/>
      <c r="AGH107" s="77"/>
      <c r="AGI107" s="77"/>
      <c r="AGJ107" s="77"/>
      <c r="AGK107" s="77"/>
      <c r="AGL107" s="77"/>
      <c r="AGM107" s="77"/>
      <c r="AGN107" s="77"/>
      <c r="AGO107" s="77"/>
      <c r="AGP107" s="77"/>
      <c r="AGQ107" s="77"/>
      <c r="AGR107" s="77"/>
      <c r="AGS107" s="77"/>
      <c r="AGT107" s="77"/>
      <c r="AGU107" s="77"/>
      <c r="AGV107" s="77"/>
      <c r="AGW107" s="77"/>
      <c r="AGX107" s="77"/>
      <c r="AGY107" s="77"/>
      <c r="AGZ107" s="77"/>
      <c r="AHA107" s="77"/>
      <c r="AHB107" s="77"/>
      <c r="AHC107" s="77"/>
      <c r="AHD107" s="77"/>
      <c r="AHE107" s="77"/>
      <c r="AHF107" s="77"/>
      <c r="AHG107" s="77"/>
      <c r="AHH107" s="77"/>
      <c r="AHI107" s="77"/>
      <c r="AHJ107" s="77"/>
      <c r="AHK107" s="77"/>
      <c r="AHL107" s="77"/>
      <c r="AHM107" s="77"/>
      <c r="AHN107" s="77"/>
      <c r="AHO107" s="77"/>
      <c r="AHP107" s="77"/>
      <c r="AHQ107" s="77"/>
      <c r="AHR107" s="77"/>
      <c r="AHS107" s="77"/>
      <c r="AHT107" s="77"/>
      <c r="AHU107" s="77"/>
      <c r="AHV107" s="77"/>
      <c r="AHW107" s="77"/>
      <c r="AHX107" s="77"/>
      <c r="AHY107" s="77"/>
      <c r="AHZ107" s="77"/>
      <c r="AIA107" s="77"/>
      <c r="AIB107" s="77"/>
      <c r="AIC107" s="77"/>
      <c r="AID107" s="77"/>
      <c r="AIE107" s="77"/>
      <c r="AIF107" s="77"/>
      <c r="AIG107" s="77"/>
      <c r="AIH107" s="77"/>
      <c r="AII107" s="77"/>
      <c r="AIJ107" s="77"/>
      <c r="AIK107" s="77"/>
      <c r="AIL107" s="77"/>
      <c r="AIM107" s="77"/>
      <c r="AIN107" s="77"/>
      <c r="AIO107" s="77"/>
      <c r="AIP107" s="77"/>
      <c r="AIQ107" s="77"/>
      <c r="AIR107" s="77"/>
      <c r="AIS107" s="77"/>
      <c r="AIT107" s="77"/>
      <c r="AIU107" s="77"/>
      <c r="AIV107" s="77"/>
      <c r="AIW107" s="77"/>
      <c r="AIX107" s="77"/>
      <c r="AIY107" s="77"/>
      <c r="AIZ107" s="77"/>
      <c r="AJA107" s="77"/>
      <c r="AJB107" s="77"/>
      <c r="AJC107" s="77"/>
      <c r="AJD107" s="77"/>
      <c r="AJE107" s="77"/>
      <c r="AJF107" s="77"/>
      <c r="AJG107" s="77"/>
      <c r="AJH107" s="77"/>
      <c r="AJI107" s="77"/>
      <c r="AJJ107" s="77"/>
      <c r="AJK107" s="77"/>
      <c r="AJL107" s="77"/>
      <c r="AJM107" s="77"/>
      <c r="AJN107" s="77"/>
      <c r="AJO107" s="77"/>
      <c r="AJP107" s="77"/>
      <c r="AJQ107" s="77"/>
      <c r="AJR107" s="77"/>
      <c r="AJS107" s="77"/>
      <c r="AJT107" s="77"/>
      <c r="AJU107" s="77"/>
      <c r="AJV107" s="77"/>
      <c r="AJW107" s="77"/>
      <c r="AJX107" s="77"/>
      <c r="AJY107" s="77"/>
      <c r="AJZ107" s="77"/>
      <c r="AKA107" s="77"/>
      <c r="AKB107" s="77"/>
      <c r="AKC107" s="77"/>
      <c r="AKD107" s="77"/>
      <c r="AKE107" s="77"/>
      <c r="AKF107" s="77"/>
      <c r="AKG107" s="77"/>
      <c r="AKH107" s="77"/>
      <c r="AKI107" s="77"/>
      <c r="AKJ107" s="77"/>
      <c r="AKK107" s="77"/>
      <c r="AKL107" s="77"/>
      <c r="AKM107" s="77"/>
      <c r="AKN107" s="77"/>
      <c r="AKO107" s="77"/>
      <c r="AKP107" s="77"/>
      <c r="AKQ107" s="77"/>
      <c r="AKR107" s="77"/>
      <c r="AKS107" s="77"/>
      <c r="AKT107" s="77"/>
      <c r="AKU107" s="77"/>
      <c r="AKV107" s="77"/>
      <c r="AKW107" s="77"/>
      <c r="AKX107" s="77"/>
      <c r="AKY107" s="77"/>
      <c r="AKZ107" s="77"/>
      <c r="ALA107" s="77"/>
      <c r="ALB107" s="77"/>
      <c r="ALC107" s="77"/>
      <c r="ALD107" s="77"/>
      <c r="ALE107" s="77"/>
      <c r="ALF107" s="77"/>
      <c r="ALG107" s="77"/>
      <c r="ALH107" s="77"/>
      <c r="ALI107" s="77"/>
      <c r="ALJ107" s="77"/>
      <c r="ALK107" s="77"/>
      <c r="ALL107" s="77"/>
      <c r="ALM107" s="77"/>
      <c r="ALN107" s="77"/>
      <c r="ALO107" s="77"/>
      <c r="ALP107" s="77"/>
      <c r="ALQ107" s="77"/>
      <c r="ALR107" s="77"/>
      <c r="ALS107" s="77"/>
      <c r="ALT107" s="77"/>
      <c r="ALU107" s="77"/>
      <c r="ALV107" s="77"/>
      <c r="ALW107" s="77"/>
      <c r="ALX107" s="77"/>
      <c r="ALY107" s="77"/>
      <c r="ALZ107" s="77"/>
      <c r="AMA107" s="77"/>
      <c r="AMB107" s="77"/>
      <c r="AMC107" s="77"/>
      <c r="AMD107" s="77"/>
      <c r="AME107" s="77"/>
      <c r="AMF107" s="77"/>
      <c r="AMG107" s="77"/>
      <c r="AMH107" s="77"/>
      <c r="AMI107" s="77"/>
      <c r="AMJ107" s="77"/>
    </row>
    <row r="108" spans="1:1024" ht="15">
      <c r="A108" s="84" t="s">
        <v>106</v>
      </c>
      <c r="B108" s="85" t="s">
        <v>107</v>
      </c>
      <c r="C108" s="81"/>
      <c r="D108" s="81"/>
      <c r="E108" s="81"/>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c r="DI108" s="77"/>
      <c r="DJ108" s="77"/>
      <c r="DK108" s="77"/>
      <c r="DL108" s="77"/>
      <c r="DM108" s="77"/>
      <c r="DN108" s="77"/>
      <c r="DO108" s="77"/>
      <c r="DP108" s="77"/>
      <c r="DQ108" s="77"/>
      <c r="DR108" s="77"/>
      <c r="DS108" s="77"/>
      <c r="DT108" s="77"/>
      <c r="DU108" s="77"/>
      <c r="DV108" s="77"/>
      <c r="DW108" s="77"/>
      <c r="DX108" s="77"/>
      <c r="DY108" s="77"/>
      <c r="DZ108" s="77"/>
      <c r="EA108" s="77"/>
      <c r="EB108" s="77"/>
      <c r="EC108" s="77"/>
      <c r="ED108" s="77"/>
      <c r="EE108" s="77"/>
      <c r="EF108" s="77"/>
      <c r="EG108" s="77"/>
      <c r="EH108" s="77"/>
      <c r="EI108" s="77"/>
      <c r="EJ108" s="77"/>
      <c r="EK108" s="77"/>
      <c r="EL108" s="77"/>
      <c r="EM108" s="77"/>
      <c r="EN108" s="77"/>
      <c r="EO108" s="77"/>
      <c r="EP108" s="77"/>
      <c r="EQ108" s="77"/>
      <c r="ER108" s="77"/>
      <c r="ES108" s="77"/>
      <c r="ET108" s="77"/>
      <c r="EU108" s="77"/>
      <c r="EV108" s="77"/>
      <c r="EW108" s="77"/>
      <c r="EX108" s="77"/>
      <c r="EY108" s="77"/>
      <c r="EZ108" s="77"/>
      <c r="FA108" s="77"/>
      <c r="FB108" s="77"/>
      <c r="FC108" s="77"/>
      <c r="FD108" s="77"/>
      <c r="FE108" s="77"/>
      <c r="FF108" s="77"/>
      <c r="FG108" s="77"/>
      <c r="FH108" s="77"/>
      <c r="FI108" s="77"/>
      <c r="FJ108" s="77"/>
      <c r="FK108" s="77"/>
      <c r="FL108" s="77"/>
      <c r="FM108" s="77"/>
      <c r="FN108" s="77"/>
      <c r="FO108" s="77"/>
      <c r="FP108" s="77"/>
      <c r="FQ108" s="77"/>
      <c r="FR108" s="77"/>
      <c r="FS108" s="77"/>
      <c r="FT108" s="77"/>
      <c r="FU108" s="77"/>
      <c r="FV108" s="77"/>
      <c r="FW108" s="77"/>
      <c r="FX108" s="77"/>
      <c r="FY108" s="77"/>
      <c r="FZ108" s="77"/>
      <c r="GA108" s="77"/>
      <c r="GB108" s="77"/>
      <c r="GC108" s="77"/>
      <c r="GD108" s="77"/>
      <c r="GE108" s="77"/>
      <c r="GF108" s="77"/>
      <c r="GG108" s="77"/>
      <c r="GH108" s="77"/>
      <c r="GI108" s="77"/>
      <c r="GJ108" s="77"/>
      <c r="GK108" s="77"/>
      <c r="GL108" s="77"/>
      <c r="GM108" s="77"/>
      <c r="GN108" s="77"/>
      <c r="GO108" s="77"/>
      <c r="GP108" s="77"/>
      <c r="GQ108" s="77"/>
      <c r="GR108" s="77"/>
      <c r="GS108" s="77"/>
      <c r="GT108" s="77"/>
      <c r="GU108" s="77"/>
      <c r="GV108" s="77"/>
      <c r="GW108" s="77"/>
      <c r="GX108" s="77"/>
      <c r="GY108" s="77"/>
      <c r="GZ108" s="77"/>
      <c r="HA108" s="77"/>
      <c r="HB108" s="77"/>
      <c r="HC108" s="77"/>
      <c r="HD108" s="77"/>
      <c r="HE108" s="77"/>
      <c r="HF108" s="77"/>
      <c r="HG108" s="77"/>
      <c r="HH108" s="77"/>
      <c r="HI108" s="77"/>
      <c r="HJ108" s="77"/>
      <c r="HK108" s="77"/>
      <c r="HL108" s="77"/>
      <c r="HM108" s="77"/>
      <c r="HN108" s="77"/>
      <c r="HO108" s="77"/>
      <c r="HP108" s="77"/>
      <c r="HQ108" s="77"/>
      <c r="HR108" s="77"/>
      <c r="HS108" s="77"/>
      <c r="HT108" s="77"/>
      <c r="HU108" s="77"/>
      <c r="HV108" s="77"/>
      <c r="HW108" s="77"/>
      <c r="HX108" s="77"/>
      <c r="HY108" s="77"/>
      <c r="HZ108" s="77"/>
      <c r="IA108" s="77"/>
      <c r="IB108" s="77"/>
      <c r="IC108" s="77"/>
      <c r="ID108" s="77"/>
      <c r="IE108" s="77"/>
      <c r="IF108" s="77"/>
      <c r="IG108" s="77"/>
      <c r="IH108" s="77"/>
      <c r="II108" s="77"/>
      <c r="IJ108" s="77"/>
      <c r="IK108" s="77"/>
      <c r="IL108" s="77"/>
      <c r="IM108" s="77"/>
      <c r="IN108" s="77"/>
      <c r="IO108" s="77"/>
      <c r="IP108" s="77"/>
      <c r="IQ108" s="77"/>
      <c r="IR108" s="77"/>
      <c r="IS108" s="77"/>
      <c r="IT108" s="77"/>
      <c r="IU108" s="77"/>
      <c r="IV108" s="77"/>
      <c r="IW108" s="77"/>
      <c r="IX108" s="77"/>
      <c r="IY108" s="77"/>
      <c r="IZ108" s="77"/>
      <c r="JA108" s="77"/>
      <c r="JB108" s="77"/>
      <c r="JC108" s="77"/>
      <c r="JD108" s="77"/>
      <c r="JE108" s="77"/>
      <c r="JF108" s="77"/>
      <c r="JG108" s="77"/>
      <c r="JH108" s="77"/>
      <c r="JI108" s="77"/>
      <c r="JJ108" s="77"/>
      <c r="JK108" s="77"/>
      <c r="JL108" s="77"/>
      <c r="JM108" s="77"/>
      <c r="JN108" s="77"/>
      <c r="JO108" s="77"/>
      <c r="JP108" s="77"/>
      <c r="JQ108" s="77"/>
      <c r="JR108" s="77"/>
      <c r="JS108" s="77"/>
      <c r="JT108" s="77"/>
      <c r="JU108" s="77"/>
      <c r="JV108" s="77"/>
      <c r="JW108" s="77"/>
      <c r="JX108" s="77"/>
      <c r="JY108" s="77"/>
      <c r="JZ108" s="77"/>
      <c r="KA108" s="77"/>
      <c r="KB108" s="77"/>
      <c r="KC108" s="77"/>
      <c r="KD108" s="77"/>
      <c r="KE108" s="77"/>
      <c r="KF108" s="77"/>
      <c r="KG108" s="77"/>
      <c r="KH108" s="77"/>
      <c r="KI108" s="77"/>
      <c r="KJ108" s="77"/>
      <c r="KK108" s="77"/>
      <c r="KL108" s="77"/>
      <c r="KM108" s="77"/>
      <c r="KN108" s="77"/>
      <c r="KO108" s="77"/>
      <c r="KP108" s="77"/>
      <c r="KQ108" s="77"/>
      <c r="KR108" s="77"/>
      <c r="KS108" s="77"/>
      <c r="KT108" s="77"/>
      <c r="KU108" s="77"/>
      <c r="KV108" s="77"/>
      <c r="KW108" s="77"/>
      <c r="KX108" s="77"/>
      <c r="KY108" s="77"/>
      <c r="KZ108" s="77"/>
      <c r="LA108" s="77"/>
      <c r="LB108" s="77"/>
      <c r="LC108" s="77"/>
      <c r="LD108" s="77"/>
      <c r="LE108" s="77"/>
      <c r="LF108" s="77"/>
      <c r="LG108" s="77"/>
      <c r="LH108" s="77"/>
      <c r="LI108" s="77"/>
      <c r="LJ108" s="77"/>
      <c r="LK108" s="77"/>
      <c r="LL108" s="77"/>
      <c r="LM108" s="77"/>
      <c r="LN108" s="77"/>
      <c r="LO108" s="77"/>
      <c r="LP108" s="77"/>
      <c r="LQ108" s="77"/>
      <c r="LR108" s="77"/>
      <c r="LS108" s="77"/>
      <c r="LT108" s="77"/>
      <c r="LU108" s="77"/>
      <c r="LV108" s="77"/>
      <c r="LW108" s="77"/>
      <c r="LX108" s="77"/>
      <c r="LY108" s="77"/>
      <c r="LZ108" s="77"/>
      <c r="MA108" s="77"/>
      <c r="MB108" s="77"/>
      <c r="MC108" s="77"/>
      <c r="MD108" s="77"/>
      <c r="ME108" s="77"/>
      <c r="MF108" s="77"/>
      <c r="MG108" s="77"/>
      <c r="MH108" s="77"/>
      <c r="MI108" s="77"/>
      <c r="MJ108" s="77"/>
      <c r="MK108" s="77"/>
      <c r="ML108" s="77"/>
      <c r="MM108" s="77"/>
      <c r="MN108" s="77"/>
      <c r="MO108" s="77"/>
      <c r="MP108" s="77"/>
      <c r="MQ108" s="77"/>
      <c r="MR108" s="77"/>
      <c r="MS108" s="77"/>
      <c r="MT108" s="77"/>
      <c r="MU108" s="77"/>
      <c r="MV108" s="77"/>
      <c r="MW108" s="77"/>
      <c r="MX108" s="77"/>
      <c r="MY108" s="77"/>
      <c r="MZ108" s="77"/>
      <c r="NA108" s="77"/>
      <c r="NB108" s="77"/>
      <c r="NC108" s="77"/>
      <c r="ND108" s="77"/>
      <c r="NE108" s="77"/>
      <c r="NF108" s="77"/>
      <c r="NG108" s="77"/>
      <c r="NH108" s="77"/>
      <c r="NI108" s="77"/>
      <c r="NJ108" s="77"/>
      <c r="NK108" s="77"/>
      <c r="NL108" s="77"/>
      <c r="NM108" s="77"/>
      <c r="NN108" s="77"/>
      <c r="NO108" s="77"/>
      <c r="NP108" s="77"/>
      <c r="NQ108" s="77"/>
      <c r="NR108" s="77"/>
      <c r="NS108" s="77"/>
      <c r="NT108" s="77"/>
      <c r="NU108" s="77"/>
      <c r="NV108" s="77"/>
      <c r="NW108" s="77"/>
      <c r="NX108" s="77"/>
      <c r="NY108" s="77"/>
      <c r="NZ108" s="77"/>
      <c r="OA108" s="77"/>
      <c r="OB108" s="77"/>
      <c r="OC108" s="77"/>
      <c r="OD108" s="77"/>
      <c r="OE108" s="77"/>
      <c r="OF108" s="77"/>
      <c r="OG108" s="77"/>
      <c r="OH108" s="77"/>
      <c r="OI108" s="77"/>
      <c r="OJ108" s="77"/>
      <c r="OK108" s="77"/>
      <c r="OL108" s="77"/>
      <c r="OM108" s="77"/>
      <c r="ON108" s="77"/>
      <c r="OO108" s="77"/>
      <c r="OP108" s="77"/>
      <c r="OQ108" s="77"/>
      <c r="OR108" s="77"/>
      <c r="OS108" s="77"/>
      <c r="OT108" s="77"/>
      <c r="OU108" s="77"/>
      <c r="OV108" s="77"/>
      <c r="OW108" s="77"/>
      <c r="OX108" s="77"/>
      <c r="OY108" s="77"/>
      <c r="OZ108" s="77"/>
      <c r="PA108" s="77"/>
      <c r="PB108" s="77"/>
      <c r="PC108" s="77"/>
      <c r="PD108" s="77"/>
      <c r="PE108" s="77"/>
      <c r="PF108" s="77"/>
      <c r="PG108" s="77"/>
      <c r="PH108" s="77"/>
      <c r="PI108" s="77"/>
      <c r="PJ108" s="77"/>
      <c r="PK108" s="77"/>
      <c r="PL108" s="77"/>
      <c r="PM108" s="77"/>
      <c r="PN108" s="77"/>
      <c r="PO108" s="77"/>
      <c r="PP108" s="77"/>
      <c r="PQ108" s="77"/>
      <c r="PR108" s="77"/>
      <c r="PS108" s="77"/>
      <c r="PT108" s="77"/>
      <c r="PU108" s="77"/>
      <c r="PV108" s="77"/>
      <c r="PW108" s="77"/>
      <c r="PX108" s="77"/>
      <c r="PY108" s="77"/>
      <c r="PZ108" s="77"/>
      <c r="QA108" s="77"/>
      <c r="QB108" s="77"/>
      <c r="QC108" s="77"/>
      <c r="QD108" s="77"/>
      <c r="QE108" s="77"/>
      <c r="QF108" s="77"/>
      <c r="QG108" s="77"/>
      <c r="QH108" s="77"/>
      <c r="QI108" s="77"/>
      <c r="QJ108" s="77"/>
      <c r="QK108" s="77"/>
      <c r="QL108" s="77"/>
      <c r="QM108" s="77"/>
      <c r="QN108" s="77"/>
      <c r="QO108" s="77"/>
      <c r="QP108" s="77"/>
      <c r="QQ108" s="77"/>
      <c r="QR108" s="77"/>
      <c r="QS108" s="77"/>
      <c r="QT108" s="77"/>
      <c r="QU108" s="77"/>
      <c r="QV108" s="77"/>
      <c r="QW108" s="77"/>
      <c r="QX108" s="77"/>
      <c r="QY108" s="77"/>
      <c r="QZ108" s="77"/>
      <c r="RA108" s="77"/>
      <c r="RB108" s="77"/>
      <c r="RC108" s="77"/>
      <c r="RD108" s="77"/>
      <c r="RE108" s="77"/>
      <c r="RF108" s="77"/>
      <c r="RG108" s="77"/>
      <c r="RH108" s="77"/>
      <c r="RI108" s="77"/>
      <c r="RJ108" s="77"/>
      <c r="RK108" s="77"/>
      <c r="RL108" s="77"/>
      <c r="RM108" s="77"/>
      <c r="RN108" s="77"/>
      <c r="RO108" s="77"/>
      <c r="RP108" s="77"/>
      <c r="RQ108" s="77"/>
      <c r="RR108" s="77"/>
      <c r="RS108" s="77"/>
      <c r="RT108" s="77"/>
      <c r="RU108" s="77"/>
      <c r="RV108" s="77"/>
      <c r="RW108" s="77"/>
      <c r="RX108" s="77"/>
      <c r="RY108" s="77"/>
      <c r="RZ108" s="77"/>
      <c r="SA108" s="77"/>
      <c r="SB108" s="77"/>
      <c r="SC108" s="77"/>
      <c r="SD108" s="77"/>
      <c r="SE108" s="77"/>
      <c r="SF108" s="77"/>
      <c r="SG108" s="77"/>
      <c r="SH108" s="77"/>
      <c r="SI108" s="77"/>
      <c r="SJ108" s="77"/>
      <c r="SK108" s="77"/>
      <c r="SL108" s="77"/>
      <c r="SM108" s="77"/>
      <c r="SN108" s="77"/>
      <c r="SO108" s="77"/>
      <c r="SP108" s="77"/>
      <c r="SQ108" s="77"/>
      <c r="SR108" s="77"/>
      <c r="SS108" s="77"/>
      <c r="ST108" s="77"/>
      <c r="SU108" s="77"/>
      <c r="SV108" s="77"/>
      <c r="SW108" s="77"/>
      <c r="SX108" s="77"/>
      <c r="SY108" s="77"/>
      <c r="SZ108" s="77"/>
      <c r="TA108" s="77"/>
      <c r="TB108" s="77"/>
      <c r="TC108" s="77"/>
      <c r="TD108" s="77"/>
      <c r="TE108" s="77"/>
      <c r="TF108" s="77"/>
      <c r="TG108" s="77"/>
      <c r="TH108" s="77"/>
      <c r="TI108" s="77"/>
      <c r="TJ108" s="77"/>
      <c r="TK108" s="77"/>
      <c r="TL108" s="77"/>
      <c r="TM108" s="77"/>
      <c r="TN108" s="77"/>
      <c r="TO108" s="77"/>
      <c r="TP108" s="77"/>
      <c r="TQ108" s="77"/>
      <c r="TR108" s="77"/>
      <c r="TS108" s="77"/>
      <c r="TT108" s="77"/>
      <c r="TU108" s="77"/>
      <c r="TV108" s="77"/>
      <c r="TW108" s="77"/>
      <c r="TX108" s="77"/>
      <c r="TY108" s="77"/>
      <c r="TZ108" s="77"/>
      <c r="UA108" s="77"/>
      <c r="UB108" s="77"/>
      <c r="UC108" s="77"/>
      <c r="UD108" s="77"/>
      <c r="UE108" s="77"/>
      <c r="UF108" s="77"/>
      <c r="UG108" s="77"/>
      <c r="UH108" s="77"/>
      <c r="UI108" s="77"/>
      <c r="UJ108" s="77"/>
      <c r="UK108" s="77"/>
      <c r="UL108" s="77"/>
      <c r="UM108" s="77"/>
      <c r="UN108" s="77"/>
      <c r="UO108" s="77"/>
      <c r="UP108" s="77"/>
      <c r="UQ108" s="77"/>
      <c r="UR108" s="77"/>
      <c r="US108" s="77"/>
      <c r="UT108" s="77"/>
      <c r="UU108" s="77"/>
      <c r="UV108" s="77"/>
      <c r="UW108" s="77"/>
      <c r="UX108" s="77"/>
      <c r="UY108" s="77"/>
      <c r="UZ108" s="77"/>
      <c r="VA108" s="77"/>
      <c r="VB108" s="77"/>
      <c r="VC108" s="77"/>
      <c r="VD108" s="77"/>
      <c r="VE108" s="77"/>
      <c r="VF108" s="77"/>
      <c r="VG108" s="77"/>
      <c r="VH108" s="77"/>
      <c r="VI108" s="77"/>
      <c r="VJ108" s="77"/>
      <c r="VK108" s="77"/>
      <c r="VL108" s="77"/>
      <c r="VM108" s="77"/>
      <c r="VN108" s="77"/>
      <c r="VO108" s="77"/>
      <c r="VP108" s="77"/>
      <c r="VQ108" s="77"/>
      <c r="VR108" s="77"/>
      <c r="VS108" s="77"/>
      <c r="VT108" s="77"/>
      <c r="VU108" s="77"/>
      <c r="VV108" s="77"/>
      <c r="VW108" s="77"/>
      <c r="VX108" s="77"/>
      <c r="VY108" s="77"/>
      <c r="VZ108" s="77"/>
      <c r="WA108" s="77"/>
      <c r="WB108" s="77"/>
      <c r="WC108" s="77"/>
      <c r="WD108" s="77"/>
      <c r="WE108" s="77"/>
      <c r="WF108" s="77"/>
      <c r="WG108" s="77"/>
      <c r="WH108" s="77"/>
      <c r="WI108" s="77"/>
      <c r="WJ108" s="77"/>
      <c r="WK108" s="77"/>
      <c r="WL108" s="77"/>
      <c r="WM108" s="77"/>
      <c r="WN108" s="77"/>
      <c r="WO108" s="77"/>
      <c r="WP108" s="77"/>
      <c r="WQ108" s="77"/>
      <c r="WR108" s="77"/>
      <c r="WS108" s="77"/>
      <c r="WT108" s="77"/>
      <c r="WU108" s="77"/>
      <c r="WV108" s="77"/>
      <c r="WW108" s="77"/>
      <c r="WX108" s="77"/>
      <c r="WY108" s="77"/>
      <c r="WZ108" s="77"/>
      <c r="XA108" s="77"/>
      <c r="XB108" s="77"/>
      <c r="XC108" s="77"/>
      <c r="XD108" s="77"/>
      <c r="XE108" s="77"/>
      <c r="XF108" s="77"/>
      <c r="XG108" s="77"/>
      <c r="XH108" s="77"/>
      <c r="XI108" s="77"/>
      <c r="XJ108" s="77"/>
      <c r="XK108" s="77"/>
      <c r="XL108" s="77"/>
      <c r="XM108" s="77"/>
      <c r="XN108" s="77"/>
      <c r="XO108" s="77"/>
      <c r="XP108" s="77"/>
      <c r="XQ108" s="77"/>
      <c r="XR108" s="77"/>
      <c r="XS108" s="77"/>
      <c r="XT108" s="77"/>
      <c r="XU108" s="77"/>
      <c r="XV108" s="77"/>
      <c r="XW108" s="77"/>
      <c r="XX108" s="77"/>
      <c r="XY108" s="77"/>
      <c r="XZ108" s="77"/>
      <c r="YA108" s="77"/>
      <c r="YB108" s="77"/>
      <c r="YC108" s="77"/>
      <c r="YD108" s="77"/>
      <c r="YE108" s="77"/>
      <c r="YF108" s="77"/>
      <c r="YG108" s="77"/>
      <c r="YH108" s="77"/>
      <c r="YI108" s="77"/>
      <c r="YJ108" s="77"/>
      <c r="YK108" s="77"/>
      <c r="YL108" s="77"/>
      <c r="YM108" s="77"/>
      <c r="YN108" s="77"/>
      <c r="YO108" s="77"/>
      <c r="YP108" s="77"/>
      <c r="YQ108" s="77"/>
      <c r="YR108" s="77"/>
      <c r="YS108" s="77"/>
      <c r="YT108" s="77"/>
      <c r="YU108" s="77"/>
      <c r="YV108" s="77"/>
      <c r="YW108" s="77"/>
      <c r="YX108" s="77"/>
      <c r="YY108" s="77"/>
      <c r="YZ108" s="77"/>
      <c r="ZA108" s="77"/>
      <c r="ZB108" s="77"/>
      <c r="ZC108" s="77"/>
      <c r="ZD108" s="77"/>
      <c r="ZE108" s="77"/>
      <c r="ZF108" s="77"/>
      <c r="ZG108" s="77"/>
      <c r="ZH108" s="77"/>
      <c r="ZI108" s="77"/>
      <c r="ZJ108" s="77"/>
      <c r="ZK108" s="77"/>
      <c r="ZL108" s="77"/>
      <c r="ZM108" s="77"/>
      <c r="ZN108" s="77"/>
      <c r="ZO108" s="77"/>
      <c r="ZP108" s="77"/>
      <c r="ZQ108" s="77"/>
      <c r="ZR108" s="77"/>
      <c r="ZS108" s="77"/>
      <c r="ZT108" s="77"/>
      <c r="ZU108" s="77"/>
      <c r="ZV108" s="77"/>
      <c r="ZW108" s="77"/>
      <c r="ZX108" s="77"/>
      <c r="ZY108" s="77"/>
      <c r="ZZ108" s="77"/>
      <c r="AAA108" s="77"/>
      <c r="AAB108" s="77"/>
      <c r="AAC108" s="77"/>
      <c r="AAD108" s="77"/>
      <c r="AAE108" s="77"/>
      <c r="AAF108" s="77"/>
      <c r="AAG108" s="77"/>
      <c r="AAH108" s="77"/>
      <c r="AAI108" s="77"/>
      <c r="AAJ108" s="77"/>
      <c r="AAK108" s="77"/>
      <c r="AAL108" s="77"/>
      <c r="AAM108" s="77"/>
      <c r="AAN108" s="77"/>
      <c r="AAO108" s="77"/>
      <c r="AAP108" s="77"/>
      <c r="AAQ108" s="77"/>
      <c r="AAR108" s="77"/>
      <c r="AAS108" s="77"/>
      <c r="AAT108" s="77"/>
      <c r="AAU108" s="77"/>
      <c r="AAV108" s="77"/>
      <c r="AAW108" s="77"/>
      <c r="AAX108" s="77"/>
      <c r="AAY108" s="77"/>
      <c r="AAZ108" s="77"/>
      <c r="ABA108" s="77"/>
      <c r="ABB108" s="77"/>
      <c r="ABC108" s="77"/>
      <c r="ABD108" s="77"/>
      <c r="ABE108" s="77"/>
      <c r="ABF108" s="77"/>
      <c r="ABG108" s="77"/>
      <c r="ABH108" s="77"/>
      <c r="ABI108" s="77"/>
      <c r="ABJ108" s="77"/>
      <c r="ABK108" s="77"/>
      <c r="ABL108" s="77"/>
      <c r="ABM108" s="77"/>
      <c r="ABN108" s="77"/>
      <c r="ABO108" s="77"/>
      <c r="ABP108" s="77"/>
      <c r="ABQ108" s="77"/>
      <c r="ABR108" s="77"/>
      <c r="ABS108" s="77"/>
      <c r="ABT108" s="77"/>
      <c r="ABU108" s="77"/>
      <c r="ABV108" s="77"/>
      <c r="ABW108" s="77"/>
      <c r="ABX108" s="77"/>
      <c r="ABY108" s="77"/>
      <c r="ABZ108" s="77"/>
      <c r="ACA108" s="77"/>
      <c r="ACB108" s="77"/>
      <c r="ACC108" s="77"/>
      <c r="ACD108" s="77"/>
      <c r="ACE108" s="77"/>
      <c r="ACF108" s="77"/>
      <c r="ACG108" s="77"/>
      <c r="ACH108" s="77"/>
      <c r="ACI108" s="77"/>
      <c r="ACJ108" s="77"/>
      <c r="ACK108" s="77"/>
      <c r="ACL108" s="77"/>
      <c r="ACM108" s="77"/>
      <c r="ACN108" s="77"/>
      <c r="ACO108" s="77"/>
      <c r="ACP108" s="77"/>
      <c r="ACQ108" s="77"/>
      <c r="ACR108" s="77"/>
      <c r="ACS108" s="77"/>
      <c r="ACT108" s="77"/>
      <c r="ACU108" s="77"/>
      <c r="ACV108" s="77"/>
      <c r="ACW108" s="77"/>
      <c r="ACX108" s="77"/>
      <c r="ACY108" s="77"/>
      <c r="ACZ108" s="77"/>
      <c r="ADA108" s="77"/>
      <c r="ADB108" s="77"/>
      <c r="ADC108" s="77"/>
      <c r="ADD108" s="77"/>
      <c r="ADE108" s="77"/>
      <c r="ADF108" s="77"/>
      <c r="ADG108" s="77"/>
      <c r="ADH108" s="77"/>
      <c r="ADI108" s="77"/>
      <c r="ADJ108" s="77"/>
      <c r="ADK108" s="77"/>
      <c r="ADL108" s="77"/>
      <c r="ADM108" s="77"/>
      <c r="ADN108" s="77"/>
      <c r="ADO108" s="77"/>
      <c r="ADP108" s="77"/>
      <c r="ADQ108" s="77"/>
      <c r="ADR108" s="77"/>
      <c r="ADS108" s="77"/>
      <c r="ADT108" s="77"/>
      <c r="ADU108" s="77"/>
      <c r="ADV108" s="77"/>
      <c r="ADW108" s="77"/>
      <c r="ADX108" s="77"/>
      <c r="ADY108" s="77"/>
      <c r="ADZ108" s="77"/>
      <c r="AEA108" s="77"/>
      <c r="AEB108" s="77"/>
      <c r="AEC108" s="77"/>
      <c r="AED108" s="77"/>
      <c r="AEE108" s="77"/>
      <c r="AEF108" s="77"/>
      <c r="AEG108" s="77"/>
      <c r="AEH108" s="77"/>
      <c r="AEI108" s="77"/>
      <c r="AEJ108" s="77"/>
      <c r="AEK108" s="77"/>
      <c r="AEL108" s="77"/>
      <c r="AEM108" s="77"/>
      <c r="AEN108" s="77"/>
      <c r="AEO108" s="77"/>
      <c r="AEP108" s="77"/>
      <c r="AEQ108" s="77"/>
      <c r="AER108" s="77"/>
      <c r="AES108" s="77"/>
      <c r="AET108" s="77"/>
      <c r="AEU108" s="77"/>
      <c r="AEV108" s="77"/>
      <c r="AEW108" s="77"/>
      <c r="AEX108" s="77"/>
      <c r="AEY108" s="77"/>
      <c r="AEZ108" s="77"/>
      <c r="AFA108" s="77"/>
      <c r="AFB108" s="77"/>
      <c r="AFC108" s="77"/>
      <c r="AFD108" s="77"/>
      <c r="AFE108" s="77"/>
      <c r="AFF108" s="77"/>
      <c r="AFG108" s="77"/>
      <c r="AFH108" s="77"/>
      <c r="AFI108" s="77"/>
      <c r="AFJ108" s="77"/>
      <c r="AFK108" s="77"/>
      <c r="AFL108" s="77"/>
      <c r="AFM108" s="77"/>
      <c r="AFN108" s="77"/>
      <c r="AFO108" s="77"/>
      <c r="AFP108" s="77"/>
      <c r="AFQ108" s="77"/>
      <c r="AFR108" s="77"/>
      <c r="AFS108" s="77"/>
      <c r="AFT108" s="77"/>
      <c r="AFU108" s="77"/>
      <c r="AFV108" s="77"/>
      <c r="AFW108" s="77"/>
      <c r="AFX108" s="77"/>
      <c r="AFY108" s="77"/>
      <c r="AFZ108" s="77"/>
      <c r="AGA108" s="77"/>
      <c r="AGB108" s="77"/>
      <c r="AGC108" s="77"/>
      <c r="AGD108" s="77"/>
      <c r="AGE108" s="77"/>
      <c r="AGF108" s="77"/>
      <c r="AGG108" s="77"/>
      <c r="AGH108" s="77"/>
      <c r="AGI108" s="77"/>
      <c r="AGJ108" s="77"/>
      <c r="AGK108" s="77"/>
      <c r="AGL108" s="77"/>
      <c r="AGM108" s="77"/>
      <c r="AGN108" s="77"/>
      <c r="AGO108" s="77"/>
      <c r="AGP108" s="77"/>
      <c r="AGQ108" s="77"/>
      <c r="AGR108" s="77"/>
      <c r="AGS108" s="77"/>
      <c r="AGT108" s="77"/>
      <c r="AGU108" s="77"/>
      <c r="AGV108" s="77"/>
      <c r="AGW108" s="77"/>
      <c r="AGX108" s="77"/>
      <c r="AGY108" s="77"/>
      <c r="AGZ108" s="77"/>
      <c r="AHA108" s="77"/>
      <c r="AHB108" s="77"/>
      <c r="AHC108" s="77"/>
      <c r="AHD108" s="77"/>
      <c r="AHE108" s="77"/>
      <c r="AHF108" s="77"/>
      <c r="AHG108" s="77"/>
      <c r="AHH108" s="77"/>
      <c r="AHI108" s="77"/>
      <c r="AHJ108" s="77"/>
      <c r="AHK108" s="77"/>
      <c r="AHL108" s="77"/>
      <c r="AHM108" s="77"/>
      <c r="AHN108" s="77"/>
      <c r="AHO108" s="77"/>
      <c r="AHP108" s="77"/>
      <c r="AHQ108" s="77"/>
      <c r="AHR108" s="77"/>
      <c r="AHS108" s="77"/>
      <c r="AHT108" s="77"/>
      <c r="AHU108" s="77"/>
      <c r="AHV108" s="77"/>
      <c r="AHW108" s="77"/>
      <c r="AHX108" s="77"/>
      <c r="AHY108" s="77"/>
      <c r="AHZ108" s="77"/>
      <c r="AIA108" s="77"/>
      <c r="AIB108" s="77"/>
      <c r="AIC108" s="77"/>
      <c r="AID108" s="77"/>
      <c r="AIE108" s="77"/>
      <c r="AIF108" s="77"/>
      <c r="AIG108" s="77"/>
      <c r="AIH108" s="77"/>
      <c r="AII108" s="77"/>
      <c r="AIJ108" s="77"/>
      <c r="AIK108" s="77"/>
      <c r="AIL108" s="77"/>
      <c r="AIM108" s="77"/>
      <c r="AIN108" s="77"/>
      <c r="AIO108" s="77"/>
      <c r="AIP108" s="77"/>
      <c r="AIQ108" s="77"/>
      <c r="AIR108" s="77"/>
      <c r="AIS108" s="77"/>
      <c r="AIT108" s="77"/>
      <c r="AIU108" s="77"/>
      <c r="AIV108" s="77"/>
      <c r="AIW108" s="77"/>
      <c r="AIX108" s="77"/>
      <c r="AIY108" s="77"/>
      <c r="AIZ108" s="77"/>
      <c r="AJA108" s="77"/>
      <c r="AJB108" s="77"/>
      <c r="AJC108" s="77"/>
      <c r="AJD108" s="77"/>
      <c r="AJE108" s="77"/>
      <c r="AJF108" s="77"/>
      <c r="AJG108" s="77"/>
      <c r="AJH108" s="77"/>
      <c r="AJI108" s="77"/>
      <c r="AJJ108" s="77"/>
      <c r="AJK108" s="77"/>
      <c r="AJL108" s="77"/>
      <c r="AJM108" s="77"/>
      <c r="AJN108" s="77"/>
      <c r="AJO108" s="77"/>
      <c r="AJP108" s="77"/>
      <c r="AJQ108" s="77"/>
      <c r="AJR108" s="77"/>
      <c r="AJS108" s="77"/>
      <c r="AJT108" s="77"/>
      <c r="AJU108" s="77"/>
      <c r="AJV108" s="77"/>
      <c r="AJW108" s="77"/>
      <c r="AJX108" s="77"/>
      <c r="AJY108" s="77"/>
      <c r="AJZ108" s="77"/>
      <c r="AKA108" s="77"/>
      <c r="AKB108" s="77"/>
      <c r="AKC108" s="77"/>
      <c r="AKD108" s="77"/>
      <c r="AKE108" s="77"/>
      <c r="AKF108" s="77"/>
      <c r="AKG108" s="77"/>
      <c r="AKH108" s="77"/>
      <c r="AKI108" s="77"/>
      <c r="AKJ108" s="77"/>
      <c r="AKK108" s="77"/>
      <c r="AKL108" s="77"/>
      <c r="AKM108" s="77"/>
      <c r="AKN108" s="77"/>
      <c r="AKO108" s="77"/>
      <c r="AKP108" s="77"/>
      <c r="AKQ108" s="77"/>
      <c r="AKR108" s="77"/>
      <c r="AKS108" s="77"/>
      <c r="AKT108" s="77"/>
      <c r="AKU108" s="77"/>
      <c r="AKV108" s="77"/>
      <c r="AKW108" s="77"/>
      <c r="AKX108" s="77"/>
      <c r="AKY108" s="77"/>
      <c r="AKZ108" s="77"/>
      <c r="ALA108" s="77"/>
      <c r="ALB108" s="77"/>
      <c r="ALC108" s="77"/>
      <c r="ALD108" s="77"/>
      <c r="ALE108" s="77"/>
      <c r="ALF108" s="77"/>
      <c r="ALG108" s="77"/>
      <c r="ALH108" s="77"/>
      <c r="ALI108" s="77"/>
      <c r="ALJ108" s="77"/>
      <c r="ALK108" s="77"/>
      <c r="ALL108" s="77"/>
      <c r="ALM108" s="77"/>
      <c r="ALN108" s="77"/>
      <c r="ALO108" s="77"/>
      <c r="ALP108" s="77"/>
      <c r="ALQ108" s="77"/>
      <c r="ALR108" s="77"/>
      <c r="ALS108" s="77"/>
      <c r="ALT108" s="77"/>
      <c r="ALU108" s="77"/>
      <c r="ALV108" s="77"/>
      <c r="ALW108" s="77"/>
      <c r="ALX108" s="77"/>
      <c r="ALY108" s="77"/>
      <c r="ALZ108" s="77"/>
      <c r="AMA108" s="77"/>
      <c r="AMB108" s="77"/>
      <c r="AMC108" s="77"/>
      <c r="AMD108" s="77"/>
      <c r="AME108" s="77"/>
      <c r="AMF108" s="77"/>
      <c r="AMG108" s="77"/>
      <c r="AMH108" s="77"/>
      <c r="AMI108" s="77"/>
      <c r="AMJ108" s="77"/>
    </row>
    <row r="109" spans="1:1024" ht="15">
      <c r="A109" s="84" t="s">
        <v>108</v>
      </c>
      <c r="B109" s="85" t="s">
        <v>109</v>
      </c>
      <c r="C109" s="81"/>
      <c r="D109" s="81"/>
      <c r="E109" s="81"/>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7"/>
      <c r="DB109" s="77"/>
      <c r="DC109" s="77"/>
      <c r="DD109" s="77"/>
      <c r="DE109" s="77"/>
      <c r="DF109" s="77"/>
      <c r="DG109" s="77"/>
      <c r="DH109" s="77"/>
      <c r="DI109" s="77"/>
      <c r="DJ109" s="77"/>
      <c r="DK109" s="77"/>
      <c r="DL109" s="77"/>
      <c r="DM109" s="77"/>
      <c r="DN109" s="77"/>
      <c r="DO109" s="77"/>
      <c r="DP109" s="77"/>
      <c r="DQ109" s="77"/>
      <c r="DR109" s="77"/>
      <c r="DS109" s="77"/>
      <c r="DT109" s="77"/>
      <c r="DU109" s="77"/>
      <c r="DV109" s="77"/>
      <c r="DW109" s="77"/>
      <c r="DX109" s="77"/>
      <c r="DY109" s="77"/>
      <c r="DZ109" s="77"/>
      <c r="EA109" s="77"/>
      <c r="EB109" s="77"/>
      <c r="EC109" s="77"/>
      <c r="ED109" s="77"/>
      <c r="EE109" s="77"/>
      <c r="EF109" s="77"/>
      <c r="EG109" s="77"/>
      <c r="EH109" s="77"/>
      <c r="EI109" s="77"/>
      <c r="EJ109" s="77"/>
      <c r="EK109" s="77"/>
      <c r="EL109" s="77"/>
      <c r="EM109" s="77"/>
      <c r="EN109" s="77"/>
      <c r="EO109" s="77"/>
      <c r="EP109" s="77"/>
      <c r="EQ109" s="77"/>
      <c r="ER109" s="77"/>
      <c r="ES109" s="77"/>
      <c r="ET109" s="77"/>
      <c r="EU109" s="77"/>
      <c r="EV109" s="77"/>
      <c r="EW109" s="77"/>
      <c r="EX109" s="77"/>
      <c r="EY109" s="77"/>
      <c r="EZ109" s="77"/>
      <c r="FA109" s="77"/>
      <c r="FB109" s="77"/>
      <c r="FC109" s="77"/>
      <c r="FD109" s="77"/>
      <c r="FE109" s="77"/>
      <c r="FF109" s="77"/>
      <c r="FG109" s="77"/>
      <c r="FH109" s="77"/>
      <c r="FI109" s="77"/>
      <c r="FJ109" s="77"/>
      <c r="FK109" s="77"/>
      <c r="FL109" s="77"/>
      <c r="FM109" s="77"/>
      <c r="FN109" s="77"/>
      <c r="FO109" s="77"/>
      <c r="FP109" s="77"/>
      <c r="FQ109" s="77"/>
      <c r="FR109" s="77"/>
      <c r="FS109" s="77"/>
      <c r="FT109" s="77"/>
      <c r="FU109" s="77"/>
      <c r="FV109" s="77"/>
      <c r="FW109" s="77"/>
      <c r="FX109" s="77"/>
      <c r="FY109" s="77"/>
      <c r="FZ109" s="77"/>
      <c r="GA109" s="77"/>
      <c r="GB109" s="77"/>
      <c r="GC109" s="77"/>
      <c r="GD109" s="77"/>
      <c r="GE109" s="77"/>
      <c r="GF109" s="77"/>
      <c r="GG109" s="77"/>
      <c r="GH109" s="77"/>
      <c r="GI109" s="77"/>
      <c r="GJ109" s="77"/>
      <c r="GK109" s="77"/>
      <c r="GL109" s="77"/>
      <c r="GM109" s="77"/>
      <c r="GN109" s="77"/>
      <c r="GO109" s="77"/>
      <c r="GP109" s="77"/>
      <c r="GQ109" s="77"/>
      <c r="GR109" s="77"/>
      <c r="GS109" s="77"/>
      <c r="GT109" s="77"/>
      <c r="GU109" s="77"/>
      <c r="GV109" s="77"/>
      <c r="GW109" s="77"/>
      <c r="GX109" s="77"/>
      <c r="GY109" s="77"/>
      <c r="GZ109" s="77"/>
      <c r="HA109" s="77"/>
      <c r="HB109" s="77"/>
      <c r="HC109" s="77"/>
      <c r="HD109" s="77"/>
      <c r="HE109" s="77"/>
      <c r="HF109" s="77"/>
      <c r="HG109" s="77"/>
      <c r="HH109" s="77"/>
      <c r="HI109" s="77"/>
      <c r="HJ109" s="77"/>
      <c r="HK109" s="77"/>
      <c r="HL109" s="77"/>
      <c r="HM109" s="77"/>
      <c r="HN109" s="77"/>
      <c r="HO109" s="77"/>
      <c r="HP109" s="77"/>
      <c r="HQ109" s="77"/>
      <c r="HR109" s="77"/>
      <c r="HS109" s="77"/>
      <c r="HT109" s="77"/>
      <c r="HU109" s="77"/>
      <c r="HV109" s="77"/>
      <c r="HW109" s="77"/>
      <c r="HX109" s="77"/>
      <c r="HY109" s="77"/>
      <c r="HZ109" s="77"/>
      <c r="IA109" s="77"/>
      <c r="IB109" s="77"/>
      <c r="IC109" s="77"/>
      <c r="ID109" s="77"/>
      <c r="IE109" s="77"/>
      <c r="IF109" s="77"/>
      <c r="IG109" s="77"/>
      <c r="IH109" s="77"/>
      <c r="II109" s="77"/>
      <c r="IJ109" s="77"/>
      <c r="IK109" s="77"/>
      <c r="IL109" s="77"/>
      <c r="IM109" s="77"/>
      <c r="IN109" s="77"/>
      <c r="IO109" s="77"/>
      <c r="IP109" s="77"/>
      <c r="IQ109" s="77"/>
      <c r="IR109" s="77"/>
      <c r="IS109" s="77"/>
      <c r="IT109" s="77"/>
      <c r="IU109" s="77"/>
      <c r="IV109" s="77"/>
      <c r="IW109" s="77"/>
      <c r="IX109" s="77"/>
      <c r="IY109" s="77"/>
      <c r="IZ109" s="77"/>
      <c r="JA109" s="77"/>
      <c r="JB109" s="77"/>
      <c r="JC109" s="77"/>
      <c r="JD109" s="77"/>
      <c r="JE109" s="77"/>
      <c r="JF109" s="77"/>
      <c r="JG109" s="77"/>
      <c r="JH109" s="77"/>
      <c r="JI109" s="77"/>
      <c r="JJ109" s="77"/>
      <c r="JK109" s="77"/>
      <c r="JL109" s="77"/>
      <c r="JM109" s="77"/>
      <c r="JN109" s="77"/>
      <c r="JO109" s="77"/>
      <c r="JP109" s="77"/>
      <c r="JQ109" s="77"/>
      <c r="JR109" s="77"/>
      <c r="JS109" s="77"/>
      <c r="JT109" s="77"/>
      <c r="JU109" s="77"/>
      <c r="JV109" s="77"/>
      <c r="JW109" s="77"/>
      <c r="JX109" s="77"/>
      <c r="JY109" s="77"/>
      <c r="JZ109" s="77"/>
      <c r="KA109" s="77"/>
      <c r="KB109" s="77"/>
      <c r="KC109" s="77"/>
      <c r="KD109" s="77"/>
      <c r="KE109" s="77"/>
      <c r="KF109" s="77"/>
      <c r="KG109" s="77"/>
      <c r="KH109" s="77"/>
      <c r="KI109" s="77"/>
      <c r="KJ109" s="77"/>
      <c r="KK109" s="77"/>
      <c r="KL109" s="77"/>
      <c r="KM109" s="77"/>
      <c r="KN109" s="77"/>
      <c r="KO109" s="77"/>
      <c r="KP109" s="77"/>
      <c r="KQ109" s="77"/>
      <c r="KR109" s="77"/>
      <c r="KS109" s="77"/>
      <c r="KT109" s="77"/>
      <c r="KU109" s="77"/>
      <c r="KV109" s="77"/>
      <c r="KW109" s="77"/>
      <c r="KX109" s="77"/>
      <c r="KY109" s="77"/>
      <c r="KZ109" s="77"/>
      <c r="LA109" s="77"/>
      <c r="LB109" s="77"/>
      <c r="LC109" s="77"/>
      <c r="LD109" s="77"/>
      <c r="LE109" s="77"/>
      <c r="LF109" s="77"/>
      <c r="LG109" s="77"/>
      <c r="LH109" s="77"/>
      <c r="LI109" s="77"/>
      <c r="LJ109" s="77"/>
      <c r="LK109" s="77"/>
      <c r="LL109" s="77"/>
      <c r="LM109" s="77"/>
      <c r="LN109" s="77"/>
      <c r="LO109" s="77"/>
      <c r="LP109" s="77"/>
      <c r="LQ109" s="77"/>
      <c r="LR109" s="77"/>
      <c r="LS109" s="77"/>
      <c r="LT109" s="77"/>
      <c r="LU109" s="77"/>
      <c r="LV109" s="77"/>
      <c r="LW109" s="77"/>
      <c r="LX109" s="77"/>
      <c r="LY109" s="77"/>
      <c r="LZ109" s="77"/>
      <c r="MA109" s="77"/>
      <c r="MB109" s="77"/>
      <c r="MC109" s="77"/>
      <c r="MD109" s="77"/>
      <c r="ME109" s="77"/>
      <c r="MF109" s="77"/>
      <c r="MG109" s="77"/>
      <c r="MH109" s="77"/>
      <c r="MI109" s="77"/>
      <c r="MJ109" s="77"/>
      <c r="MK109" s="77"/>
      <c r="ML109" s="77"/>
      <c r="MM109" s="77"/>
      <c r="MN109" s="77"/>
      <c r="MO109" s="77"/>
      <c r="MP109" s="77"/>
      <c r="MQ109" s="77"/>
      <c r="MR109" s="77"/>
      <c r="MS109" s="77"/>
      <c r="MT109" s="77"/>
      <c r="MU109" s="77"/>
      <c r="MV109" s="77"/>
      <c r="MW109" s="77"/>
      <c r="MX109" s="77"/>
      <c r="MY109" s="77"/>
      <c r="MZ109" s="77"/>
      <c r="NA109" s="77"/>
      <c r="NB109" s="77"/>
      <c r="NC109" s="77"/>
      <c r="ND109" s="77"/>
      <c r="NE109" s="77"/>
      <c r="NF109" s="77"/>
      <c r="NG109" s="77"/>
      <c r="NH109" s="77"/>
      <c r="NI109" s="77"/>
      <c r="NJ109" s="77"/>
      <c r="NK109" s="77"/>
      <c r="NL109" s="77"/>
      <c r="NM109" s="77"/>
      <c r="NN109" s="77"/>
      <c r="NO109" s="77"/>
      <c r="NP109" s="77"/>
      <c r="NQ109" s="77"/>
      <c r="NR109" s="77"/>
      <c r="NS109" s="77"/>
      <c r="NT109" s="77"/>
      <c r="NU109" s="77"/>
      <c r="NV109" s="77"/>
      <c r="NW109" s="77"/>
      <c r="NX109" s="77"/>
      <c r="NY109" s="77"/>
      <c r="NZ109" s="77"/>
      <c r="OA109" s="77"/>
      <c r="OB109" s="77"/>
      <c r="OC109" s="77"/>
      <c r="OD109" s="77"/>
      <c r="OE109" s="77"/>
      <c r="OF109" s="77"/>
      <c r="OG109" s="77"/>
      <c r="OH109" s="77"/>
      <c r="OI109" s="77"/>
      <c r="OJ109" s="77"/>
      <c r="OK109" s="77"/>
      <c r="OL109" s="77"/>
      <c r="OM109" s="77"/>
      <c r="ON109" s="77"/>
      <c r="OO109" s="77"/>
      <c r="OP109" s="77"/>
      <c r="OQ109" s="77"/>
      <c r="OR109" s="77"/>
      <c r="OS109" s="77"/>
      <c r="OT109" s="77"/>
      <c r="OU109" s="77"/>
      <c r="OV109" s="77"/>
      <c r="OW109" s="77"/>
      <c r="OX109" s="77"/>
      <c r="OY109" s="77"/>
      <c r="OZ109" s="77"/>
      <c r="PA109" s="77"/>
      <c r="PB109" s="77"/>
      <c r="PC109" s="77"/>
      <c r="PD109" s="77"/>
      <c r="PE109" s="77"/>
      <c r="PF109" s="77"/>
      <c r="PG109" s="77"/>
      <c r="PH109" s="77"/>
      <c r="PI109" s="77"/>
      <c r="PJ109" s="77"/>
      <c r="PK109" s="77"/>
      <c r="PL109" s="77"/>
      <c r="PM109" s="77"/>
      <c r="PN109" s="77"/>
      <c r="PO109" s="77"/>
      <c r="PP109" s="77"/>
      <c r="PQ109" s="77"/>
      <c r="PR109" s="77"/>
      <c r="PS109" s="77"/>
      <c r="PT109" s="77"/>
      <c r="PU109" s="77"/>
      <c r="PV109" s="77"/>
      <c r="PW109" s="77"/>
      <c r="PX109" s="77"/>
      <c r="PY109" s="77"/>
      <c r="PZ109" s="77"/>
      <c r="QA109" s="77"/>
      <c r="QB109" s="77"/>
      <c r="QC109" s="77"/>
      <c r="QD109" s="77"/>
      <c r="QE109" s="77"/>
      <c r="QF109" s="77"/>
      <c r="QG109" s="77"/>
      <c r="QH109" s="77"/>
      <c r="QI109" s="77"/>
      <c r="QJ109" s="77"/>
      <c r="QK109" s="77"/>
      <c r="QL109" s="77"/>
      <c r="QM109" s="77"/>
      <c r="QN109" s="77"/>
      <c r="QO109" s="77"/>
      <c r="QP109" s="77"/>
      <c r="QQ109" s="77"/>
      <c r="QR109" s="77"/>
      <c r="QS109" s="77"/>
      <c r="QT109" s="77"/>
      <c r="QU109" s="77"/>
      <c r="QV109" s="77"/>
      <c r="QW109" s="77"/>
      <c r="QX109" s="77"/>
      <c r="QY109" s="77"/>
      <c r="QZ109" s="77"/>
      <c r="RA109" s="77"/>
      <c r="RB109" s="77"/>
      <c r="RC109" s="77"/>
      <c r="RD109" s="77"/>
      <c r="RE109" s="77"/>
      <c r="RF109" s="77"/>
      <c r="RG109" s="77"/>
      <c r="RH109" s="77"/>
      <c r="RI109" s="77"/>
      <c r="RJ109" s="77"/>
      <c r="RK109" s="77"/>
      <c r="RL109" s="77"/>
      <c r="RM109" s="77"/>
      <c r="RN109" s="77"/>
      <c r="RO109" s="77"/>
      <c r="RP109" s="77"/>
      <c r="RQ109" s="77"/>
      <c r="RR109" s="77"/>
      <c r="RS109" s="77"/>
      <c r="RT109" s="77"/>
      <c r="RU109" s="77"/>
      <c r="RV109" s="77"/>
      <c r="RW109" s="77"/>
      <c r="RX109" s="77"/>
      <c r="RY109" s="77"/>
      <c r="RZ109" s="77"/>
      <c r="SA109" s="77"/>
      <c r="SB109" s="77"/>
      <c r="SC109" s="77"/>
      <c r="SD109" s="77"/>
      <c r="SE109" s="77"/>
      <c r="SF109" s="77"/>
      <c r="SG109" s="77"/>
      <c r="SH109" s="77"/>
      <c r="SI109" s="77"/>
      <c r="SJ109" s="77"/>
      <c r="SK109" s="77"/>
      <c r="SL109" s="77"/>
      <c r="SM109" s="77"/>
      <c r="SN109" s="77"/>
      <c r="SO109" s="77"/>
      <c r="SP109" s="77"/>
      <c r="SQ109" s="77"/>
      <c r="SR109" s="77"/>
      <c r="SS109" s="77"/>
      <c r="ST109" s="77"/>
      <c r="SU109" s="77"/>
      <c r="SV109" s="77"/>
      <c r="SW109" s="77"/>
      <c r="SX109" s="77"/>
      <c r="SY109" s="77"/>
      <c r="SZ109" s="77"/>
      <c r="TA109" s="77"/>
      <c r="TB109" s="77"/>
      <c r="TC109" s="77"/>
      <c r="TD109" s="77"/>
      <c r="TE109" s="77"/>
      <c r="TF109" s="77"/>
      <c r="TG109" s="77"/>
      <c r="TH109" s="77"/>
      <c r="TI109" s="77"/>
      <c r="TJ109" s="77"/>
      <c r="TK109" s="77"/>
      <c r="TL109" s="77"/>
      <c r="TM109" s="77"/>
      <c r="TN109" s="77"/>
      <c r="TO109" s="77"/>
      <c r="TP109" s="77"/>
      <c r="TQ109" s="77"/>
      <c r="TR109" s="77"/>
      <c r="TS109" s="77"/>
      <c r="TT109" s="77"/>
      <c r="TU109" s="77"/>
      <c r="TV109" s="77"/>
      <c r="TW109" s="77"/>
      <c r="TX109" s="77"/>
      <c r="TY109" s="77"/>
      <c r="TZ109" s="77"/>
      <c r="UA109" s="77"/>
      <c r="UB109" s="77"/>
      <c r="UC109" s="77"/>
      <c r="UD109" s="77"/>
      <c r="UE109" s="77"/>
      <c r="UF109" s="77"/>
      <c r="UG109" s="77"/>
      <c r="UH109" s="77"/>
      <c r="UI109" s="77"/>
      <c r="UJ109" s="77"/>
      <c r="UK109" s="77"/>
      <c r="UL109" s="77"/>
      <c r="UM109" s="77"/>
      <c r="UN109" s="77"/>
      <c r="UO109" s="77"/>
      <c r="UP109" s="77"/>
      <c r="UQ109" s="77"/>
      <c r="UR109" s="77"/>
      <c r="US109" s="77"/>
      <c r="UT109" s="77"/>
      <c r="UU109" s="77"/>
      <c r="UV109" s="77"/>
      <c r="UW109" s="77"/>
      <c r="UX109" s="77"/>
      <c r="UY109" s="77"/>
      <c r="UZ109" s="77"/>
      <c r="VA109" s="77"/>
      <c r="VB109" s="77"/>
      <c r="VC109" s="77"/>
      <c r="VD109" s="77"/>
      <c r="VE109" s="77"/>
      <c r="VF109" s="77"/>
      <c r="VG109" s="77"/>
      <c r="VH109" s="77"/>
      <c r="VI109" s="77"/>
      <c r="VJ109" s="77"/>
      <c r="VK109" s="77"/>
      <c r="VL109" s="77"/>
      <c r="VM109" s="77"/>
      <c r="VN109" s="77"/>
      <c r="VO109" s="77"/>
      <c r="VP109" s="77"/>
      <c r="VQ109" s="77"/>
      <c r="VR109" s="77"/>
      <c r="VS109" s="77"/>
      <c r="VT109" s="77"/>
      <c r="VU109" s="77"/>
      <c r="VV109" s="77"/>
      <c r="VW109" s="77"/>
      <c r="VX109" s="77"/>
      <c r="VY109" s="77"/>
      <c r="VZ109" s="77"/>
      <c r="WA109" s="77"/>
      <c r="WB109" s="77"/>
      <c r="WC109" s="77"/>
      <c r="WD109" s="77"/>
      <c r="WE109" s="77"/>
      <c r="WF109" s="77"/>
      <c r="WG109" s="77"/>
      <c r="WH109" s="77"/>
      <c r="WI109" s="77"/>
      <c r="WJ109" s="77"/>
      <c r="WK109" s="77"/>
      <c r="WL109" s="77"/>
      <c r="WM109" s="77"/>
      <c r="WN109" s="77"/>
      <c r="WO109" s="77"/>
      <c r="WP109" s="77"/>
      <c r="WQ109" s="77"/>
      <c r="WR109" s="77"/>
      <c r="WS109" s="77"/>
      <c r="WT109" s="77"/>
      <c r="WU109" s="77"/>
      <c r="WV109" s="77"/>
      <c r="WW109" s="77"/>
      <c r="WX109" s="77"/>
      <c r="WY109" s="77"/>
      <c r="WZ109" s="77"/>
      <c r="XA109" s="77"/>
      <c r="XB109" s="77"/>
      <c r="XC109" s="77"/>
      <c r="XD109" s="77"/>
      <c r="XE109" s="77"/>
      <c r="XF109" s="77"/>
      <c r="XG109" s="77"/>
      <c r="XH109" s="77"/>
      <c r="XI109" s="77"/>
      <c r="XJ109" s="77"/>
      <c r="XK109" s="77"/>
      <c r="XL109" s="77"/>
      <c r="XM109" s="77"/>
      <c r="XN109" s="77"/>
      <c r="XO109" s="77"/>
      <c r="XP109" s="77"/>
      <c r="XQ109" s="77"/>
      <c r="XR109" s="77"/>
      <c r="XS109" s="77"/>
      <c r="XT109" s="77"/>
      <c r="XU109" s="77"/>
      <c r="XV109" s="77"/>
      <c r="XW109" s="77"/>
      <c r="XX109" s="77"/>
      <c r="XY109" s="77"/>
      <c r="XZ109" s="77"/>
      <c r="YA109" s="77"/>
      <c r="YB109" s="77"/>
      <c r="YC109" s="77"/>
      <c r="YD109" s="77"/>
      <c r="YE109" s="77"/>
      <c r="YF109" s="77"/>
      <c r="YG109" s="77"/>
      <c r="YH109" s="77"/>
      <c r="YI109" s="77"/>
      <c r="YJ109" s="77"/>
      <c r="YK109" s="77"/>
      <c r="YL109" s="77"/>
      <c r="YM109" s="77"/>
      <c r="YN109" s="77"/>
      <c r="YO109" s="77"/>
      <c r="YP109" s="77"/>
      <c r="YQ109" s="77"/>
      <c r="YR109" s="77"/>
      <c r="YS109" s="77"/>
      <c r="YT109" s="77"/>
      <c r="YU109" s="77"/>
      <c r="YV109" s="77"/>
      <c r="YW109" s="77"/>
      <c r="YX109" s="77"/>
      <c r="YY109" s="77"/>
      <c r="YZ109" s="77"/>
      <c r="ZA109" s="77"/>
      <c r="ZB109" s="77"/>
      <c r="ZC109" s="77"/>
      <c r="ZD109" s="77"/>
      <c r="ZE109" s="77"/>
      <c r="ZF109" s="77"/>
      <c r="ZG109" s="77"/>
      <c r="ZH109" s="77"/>
      <c r="ZI109" s="77"/>
      <c r="ZJ109" s="77"/>
      <c r="ZK109" s="77"/>
      <c r="ZL109" s="77"/>
      <c r="ZM109" s="77"/>
      <c r="ZN109" s="77"/>
      <c r="ZO109" s="77"/>
      <c r="ZP109" s="77"/>
      <c r="ZQ109" s="77"/>
      <c r="ZR109" s="77"/>
      <c r="ZS109" s="77"/>
      <c r="ZT109" s="77"/>
      <c r="ZU109" s="77"/>
      <c r="ZV109" s="77"/>
      <c r="ZW109" s="77"/>
      <c r="ZX109" s="77"/>
      <c r="ZY109" s="77"/>
      <c r="ZZ109" s="77"/>
      <c r="AAA109" s="77"/>
      <c r="AAB109" s="77"/>
      <c r="AAC109" s="77"/>
      <c r="AAD109" s="77"/>
      <c r="AAE109" s="77"/>
      <c r="AAF109" s="77"/>
      <c r="AAG109" s="77"/>
      <c r="AAH109" s="77"/>
      <c r="AAI109" s="77"/>
      <c r="AAJ109" s="77"/>
      <c r="AAK109" s="77"/>
      <c r="AAL109" s="77"/>
      <c r="AAM109" s="77"/>
      <c r="AAN109" s="77"/>
      <c r="AAO109" s="77"/>
      <c r="AAP109" s="77"/>
      <c r="AAQ109" s="77"/>
      <c r="AAR109" s="77"/>
      <c r="AAS109" s="77"/>
      <c r="AAT109" s="77"/>
      <c r="AAU109" s="77"/>
      <c r="AAV109" s="77"/>
      <c r="AAW109" s="77"/>
      <c r="AAX109" s="77"/>
      <c r="AAY109" s="77"/>
      <c r="AAZ109" s="77"/>
      <c r="ABA109" s="77"/>
      <c r="ABB109" s="77"/>
      <c r="ABC109" s="77"/>
      <c r="ABD109" s="77"/>
      <c r="ABE109" s="77"/>
      <c r="ABF109" s="77"/>
      <c r="ABG109" s="77"/>
      <c r="ABH109" s="77"/>
      <c r="ABI109" s="77"/>
      <c r="ABJ109" s="77"/>
      <c r="ABK109" s="77"/>
      <c r="ABL109" s="77"/>
      <c r="ABM109" s="77"/>
      <c r="ABN109" s="77"/>
      <c r="ABO109" s="77"/>
      <c r="ABP109" s="77"/>
      <c r="ABQ109" s="77"/>
      <c r="ABR109" s="77"/>
      <c r="ABS109" s="77"/>
      <c r="ABT109" s="77"/>
      <c r="ABU109" s="77"/>
      <c r="ABV109" s="77"/>
      <c r="ABW109" s="77"/>
      <c r="ABX109" s="77"/>
      <c r="ABY109" s="77"/>
      <c r="ABZ109" s="77"/>
      <c r="ACA109" s="77"/>
      <c r="ACB109" s="77"/>
      <c r="ACC109" s="77"/>
      <c r="ACD109" s="77"/>
      <c r="ACE109" s="77"/>
      <c r="ACF109" s="77"/>
      <c r="ACG109" s="77"/>
      <c r="ACH109" s="77"/>
      <c r="ACI109" s="77"/>
      <c r="ACJ109" s="77"/>
      <c r="ACK109" s="77"/>
      <c r="ACL109" s="77"/>
      <c r="ACM109" s="77"/>
      <c r="ACN109" s="77"/>
      <c r="ACO109" s="77"/>
      <c r="ACP109" s="77"/>
      <c r="ACQ109" s="77"/>
      <c r="ACR109" s="77"/>
      <c r="ACS109" s="77"/>
      <c r="ACT109" s="77"/>
      <c r="ACU109" s="77"/>
      <c r="ACV109" s="77"/>
      <c r="ACW109" s="77"/>
      <c r="ACX109" s="77"/>
      <c r="ACY109" s="77"/>
      <c r="ACZ109" s="77"/>
      <c r="ADA109" s="77"/>
      <c r="ADB109" s="77"/>
      <c r="ADC109" s="77"/>
      <c r="ADD109" s="77"/>
      <c r="ADE109" s="77"/>
      <c r="ADF109" s="77"/>
      <c r="ADG109" s="77"/>
      <c r="ADH109" s="77"/>
      <c r="ADI109" s="77"/>
      <c r="ADJ109" s="77"/>
      <c r="ADK109" s="77"/>
      <c r="ADL109" s="77"/>
      <c r="ADM109" s="77"/>
      <c r="ADN109" s="77"/>
      <c r="ADO109" s="77"/>
      <c r="ADP109" s="77"/>
      <c r="ADQ109" s="77"/>
      <c r="ADR109" s="77"/>
      <c r="ADS109" s="77"/>
      <c r="ADT109" s="77"/>
      <c r="ADU109" s="77"/>
      <c r="ADV109" s="77"/>
      <c r="ADW109" s="77"/>
      <c r="ADX109" s="77"/>
      <c r="ADY109" s="77"/>
      <c r="ADZ109" s="77"/>
      <c r="AEA109" s="77"/>
      <c r="AEB109" s="77"/>
      <c r="AEC109" s="77"/>
      <c r="AED109" s="77"/>
      <c r="AEE109" s="77"/>
      <c r="AEF109" s="77"/>
      <c r="AEG109" s="77"/>
      <c r="AEH109" s="77"/>
      <c r="AEI109" s="77"/>
      <c r="AEJ109" s="77"/>
      <c r="AEK109" s="77"/>
      <c r="AEL109" s="77"/>
      <c r="AEM109" s="77"/>
      <c r="AEN109" s="77"/>
      <c r="AEO109" s="77"/>
      <c r="AEP109" s="77"/>
      <c r="AEQ109" s="77"/>
      <c r="AER109" s="77"/>
      <c r="AES109" s="77"/>
      <c r="AET109" s="77"/>
      <c r="AEU109" s="77"/>
      <c r="AEV109" s="77"/>
      <c r="AEW109" s="77"/>
      <c r="AEX109" s="77"/>
      <c r="AEY109" s="77"/>
      <c r="AEZ109" s="77"/>
      <c r="AFA109" s="77"/>
      <c r="AFB109" s="77"/>
      <c r="AFC109" s="77"/>
      <c r="AFD109" s="77"/>
      <c r="AFE109" s="77"/>
      <c r="AFF109" s="77"/>
      <c r="AFG109" s="77"/>
      <c r="AFH109" s="77"/>
      <c r="AFI109" s="77"/>
      <c r="AFJ109" s="77"/>
      <c r="AFK109" s="77"/>
      <c r="AFL109" s="77"/>
      <c r="AFM109" s="77"/>
      <c r="AFN109" s="77"/>
      <c r="AFO109" s="77"/>
      <c r="AFP109" s="77"/>
      <c r="AFQ109" s="77"/>
      <c r="AFR109" s="77"/>
      <c r="AFS109" s="77"/>
      <c r="AFT109" s="77"/>
      <c r="AFU109" s="77"/>
      <c r="AFV109" s="77"/>
      <c r="AFW109" s="77"/>
      <c r="AFX109" s="77"/>
      <c r="AFY109" s="77"/>
      <c r="AFZ109" s="77"/>
      <c r="AGA109" s="77"/>
      <c r="AGB109" s="77"/>
      <c r="AGC109" s="77"/>
      <c r="AGD109" s="77"/>
      <c r="AGE109" s="77"/>
      <c r="AGF109" s="77"/>
      <c r="AGG109" s="77"/>
      <c r="AGH109" s="77"/>
      <c r="AGI109" s="77"/>
      <c r="AGJ109" s="77"/>
      <c r="AGK109" s="77"/>
      <c r="AGL109" s="77"/>
      <c r="AGM109" s="77"/>
      <c r="AGN109" s="77"/>
      <c r="AGO109" s="77"/>
      <c r="AGP109" s="77"/>
      <c r="AGQ109" s="77"/>
      <c r="AGR109" s="77"/>
      <c r="AGS109" s="77"/>
      <c r="AGT109" s="77"/>
      <c r="AGU109" s="77"/>
      <c r="AGV109" s="77"/>
      <c r="AGW109" s="77"/>
      <c r="AGX109" s="77"/>
      <c r="AGY109" s="77"/>
      <c r="AGZ109" s="77"/>
      <c r="AHA109" s="77"/>
      <c r="AHB109" s="77"/>
      <c r="AHC109" s="77"/>
      <c r="AHD109" s="77"/>
      <c r="AHE109" s="77"/>
      <c r="AHF109" s="77"/>
      <c r="AHG109" s="77"/>
      <c r="AHH109" s="77"/>
      <c r="AHI109" s="77"/>
      <c r="AHJ109" s="77"/>
      <c r="AHK109" s="77"/>
      <c r="AHL109" s="77"/>
      <c r="AHM109" s="77"/>
      <c r="AHN109" s="77"/>
      <c r="AHO109" s="77"/>
      <c r="AHP109" s="77"/>
      <c r="AHQ109" s="77"/>
      <c r="AHR109" s="77"/>
      <c r="AHS109" s="77"/>
      <c r="AHT109" s="77"/>
      <c r="AHU109" s="77"/>
      <c r="AHV109" s="77"/>
      <c r="AHW109" s="77"/>
      <c r="AHX109" s="77"/>
      <c r="AHY109" s="77"/>
      <c r="AHZ109" s="77"/>
      <c r="AIA109" s="77"/>
      <c r="AIB109" s="77"/>
      <c r="AIC109" s="77"/>
      <c r="AID109" s="77"/>
      <c r="AIE109" s="77"/>
      <c r="AIF109" s="77"/>
      <c r="AIG109" s="77"/>
      <c r="AIH109" s="77"/>
      <c r="AII109" s="77"/>
      <c r="AIJ109" s="77"/>
      <c r="AIK109" s="77"/>
      <c r="AIL109" s="77"/>
      <c r="AIM109" s="77"/>
      <c r="AIN109" s="77"/>
      <c r="AIO109" s="77"/>
      <c r="AIP109" s="77"/>
      <c r="AIQ109" s="77"/>
      <c r="AIR109" s="77"/>
      <c r="AIS109" s="77"/>
      <c r="AIT109" s="77"/>
      <c r="AIU109" s="77"/>
      <c r="AIV109" s="77"/>
      <c r="AIW109" s="77"/>
      <c r="AIX109" s="77"/>
      <c r="AIY109" s="77"/>
      <c r="AIZ109" s="77"/>
      <c r="AJA109" s="77"/>
      <c r="AJB109" s="77"/>
      <c r="AJC109" s="77"/>
      <c r="AJD109" s="77"/>
      <c r="AJE109" s="77"/>
      <c r="AJF109" s="77"/>
      <c r="AJG109" s="77"/>
      <c r="AJH109" s="77"/>
      <c r="AJI109" s="77"/>
      <c r="AJJ109" s="77"/>
      <c r="AJK109" s="77"/>
      <c r="AJL109" s="77"/>
      <c r="AJM109" s="77"/>
      <c r="AJN109" s="77"/>
      <c r="AJO109" s="77"/>
      <c r="AJP109" s="77"/>
      <c r="AJQ109" s="77"/>
      <c r="AJR109" s="77"/>
      <c r="AJS109" s="77"/>
      <c r="AJT109" s="77"/>
      <c r="AJU109" s="77"/>
      <c r="AJV109" s="77"/>
      <c r="AJW109" s="77"/>
      <c r="AJX109" s="77"/>
      <c r="AJY109" s="77"/>
      <c r="AJZ109" s="77"/>
      <c r="AKA109" s="77"/>
      <c r="AKB109" s="77"/>
      <c r="AKC109" s="77"/>
      <c r="AKD109" s="77"/>
      <c r="AKE109" s="77"/>
      <c r="AKF109" s="77"/>
      <c r="AKG109" s="77"/>
      <c r="AKH109" s="77"/>
      <c r="AKI109" s="77"/>
      <c r="AKJ109" s="77"/>
      <c r="AKK109" s="77"/>
      <c r="AKL109" s="77"/>
      <c r="AKM109" s="77"/>
      <c r="AKN109" s="77"/>
      <c r="AKO109" s="77"/>
      <c r="AKP109" s="77"/>
      <c r="AKQ109" s="77"/>
      <c r="AKR109" s="77"/>
      <c r="AKS109" s="77"/>
      <c r="AKT109" s="77"/>
      <c r="AKU109" s="77"/>
      <c r="AKV109" s="77"/>
      <c r="AKW109" s="77"/>
      <c r="AKX109" s="77"/>
      <c r="AKY109" s="77"/>
      <c r="AKZ109" s="77"/>
      <c r="ALA109" s="77"/>
      <c r="ALB109" s="77"/>
      <c r="ALC109" s="77"/>
      <c r="ALD109" s="77"/>
      <c r="ALE109" s="77"/>
      <c r="ALF109" s="77"/>
      <c r="ALG109" s="77"/>
      <c r="ALH109" s="77"/>
      <c r="ALI109" s="77"/>
      <c r="ALJ109" s="77"/>
      <c r="ALK109" s="77"/>
      <c r="ALL109" s="77"/>
      <c r="ALM109" s="77"/>
      <c r="ALN109" s="77"/>
      <c r="ALO109" s="77"/>
      <c r="ALP109" s="77"/>
      <c r="ALQ109" s="77"/>
      <c r="ALR109" s="77"/>
      <c r="ALS109" s="77"/>
      <c r="ALT109" s="77"/>
      <c r="ALU109" s="77"/>
      <c r="ALV109" s="77"/>
      <c r="ALW109" s="77"/>
      <c r="ALX109" s="77"/>
      <c r="ALY109" s="77"/>
      <c r="ALZ109" s="77"/>
      <c r="AMA109" s="77"/>
      <c r="AMB109" s="77"/>
      <c r="AMC109" s="77"/>
      <c r="AMD109" s="77"/>
      <c r="AME109" s="77"/>
      <c r="AMF109" s="77"/>
      <c r="AMG109" s="77"/>
      <c r="AMH109" s="77"/>
      <c r="AMI109" s="77"/>
      <c r="AMJ109" s="77"/>
    </row>
    <row r="110" spans="1:1024" ht="90">
      <c r="A110" s="86" t="s">
        <v>110</v>
      </c>
      <c r="B110" s="87" t="s">
        <v>111</v>
      </c>
      <c r="C110" s="81"/>
      <c r="D110" s="81"/>
      <c r="E110" s="81"/>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7"/>
      <c r="DT110" s="77"/>
      <c r="DU110" s="77"/>
      <c r="DV110" s="77"/>
      <c r="DW110" s="77"/>
      <c r="DX110" s="77"/>
      <c r="DY110" s="77"/>
      <c r="DZ110" s="77"/>
      <c r="EA110" s="77"/>
      <c r="EB110" s="77"/>
      <c r="EC110" s="77"/>
      <c r="ED110" s="77"/>
      <c r="EE110" s="77"/>
      <c r="EF110" s="77"/>
      <c r="EG110" s="77"/>
      <c r="EH110" s="77"/>
      <c r="EI110" s="77"/>
      <c r="EJ110" s="77"/>
      <c r="EK110" s="77"/>
      <c r="EL110" s="77"/>
      <c r="EM110" s="77"/>
      <c r="EN110" s="77"/>
      <c r="EO110" s="77"/>
      <c r="EP110" s="77"/>
      <c r="EQ110" s="77"/>
      <c r="ER110" s="77"/>
      <c r="ES110" s="77"/>
      <c r="ET110" s="77"/>
      <c r="EU110" s="77"/>
      <c r="EV110" s="77"/>
      <c r="EW110" s="77"/>
      <c r="EX110" s="77"/>
      <c r="EY110" s="77"/>
      <c r="EZ110" s="77"/>
      <c r="FA110" s="77"/>
      <c r="FB110" s="77"/>
      <c r="FC110" s="77"/>
      <c r="FD110" s="77"/>
      <c r="FE110" s="77"/>
      <c r="FF110" s="77"/>
      <c r="FG110" s="77"/>
      <c r="FH110" s="77"/>
      <c r="FI110" s="77"/>
      <c r="FJ110" s="77"/>
      <c r="FK110" s="77"/>
      <c r="FL110" s="77"/>
      <c r="FM110" s="77"/>
      <c r="FN110" s="77"/>
      <c r="FO110" s="77"/>
      <c r="FP110" s="77"/>
      <c r="FQ110" s="77"/>
      <c r="FR110" s="77"/>
      <c r="FS110" s="77"/>
      <c r="FT110" s="77"/>
      <c r="FU110" s="77"/>
      <c r="FV110" s="77"/>
      <c r="FW110" s="77"/>
      <c r="FX110" s="77"/>
      <c r="FY110" s="77"/>
      <c r="FZ110" s="77"/>
      <c r="GA110" s="77"/>
      <c r="GB110" s="77"/>
      <c r="GC110" s="77"/>
      <c r="GD110" s="77"/>
      <c r="GE110" s="77"/>
      <c r="GF110" s="77"/>
      <c r="GG110" s="77"/>
      <c r="GH110" s="77"/>
      <c r="GI110" s="77"/>
      <c r="GJ110" s="77"/>
      <c r="GK110" s="77"/>
      <c r="GL110" s="77"/>
      <c r="GM110" s="77"/>
      <c r="GN110" s="77"/>
      <c r="GO110" s="77"/>
      <c r="GP110" s="77"/>
      <c r="GQ110" s="77"/>
      <c r="GR110" s="77"/>
      <c r="GS110" s="77"/>
      <c r="GT110" s="77"/>
      <c r="GU110" s="77"/>
      <c r="GV110" s="77"/>
      <c r="GW110" s="77"/>
      <c r="GX110" s="77"/>
      <c r="GY110" s="77"/>
      <c r="GZ110" s="77"/>
      <c r="HA110" s="77"/>
      <c r="HB110" s="77"/>
      <c r="HC110" s="77"/>
      <c r="HD110" s="77"/>
      <c r="HE110" s="77"/>
      <c r="HF110" s="77"/>
      <c r="HG110" s="77"/>
      <c r="HH110" s="77"/>
      <c r="HI110" s="77"/>
      <c r="HJ110" s="77"/>
      <c r="HK110" s="77"/>
      <c r="HL110" s="77"/>
      <c r="HM110" s="77"/>
      <c r="HN110" s="77"/>
      <c r="HO110" s="77"/>
      <c r="HP110" s="77"/>
      <c r="HQ110" s="77"/>
      <c r="HR110" s="77"/>
      <c r="HS110" s="77"/>
      <c r="HT110" s="77"/>
      <c r="HU110" s="77"/>
      <c r="HV110" s="77"/>
      <c r="HW110" s="77"/>
      <c r="HX110" s="77"/>
      <c r="HY110" s="77"/>
      <c r="HZ110" s="77"/>
      <c r="IA110" s="77"/>
      <c r="IB110" s="77"/>
      <c r="IC110" s="77"/>
      <c r="ID110" s="77"/>
      <c r="IE110" s="77"/>
      <c r="IF110" s="77"/>
      <c r="IG110" s="77"/>
      <c r="IH110" s="77"/>
      <c r="II110" s="77"/>
      <c r="IJ110" s="77"/>
      <c r="IK110" s="77"/>
      <c r="IL110" s="77"/>
      <c r="IM110" s="77"/>
      <c r="IN110" s="77"/>
      <c r="IO110" s="77"/>
      <c r="IP110" s="77"/>
      <c r="IQ110" s="77"/>
      <c r="IR110" s="77"/>
      <c r="IS110" s="77"/>
      <c r="IT110" s="77"/>
      <c r="IU110" s="77"/>
      <c r="IV110" s="77"/>
      <c r="IW110" s="77"/>
      <c r="IX110" s="77"/>
      <c r="IY110" s="77"/>
      <c r="IZ110" s="77"/>
      <c r="JA110" s="77"/>
      <c r="JB110" s="77"/>
      <c r="JC110" s="77"/>
      <c r="JD110" s="77"/>
      <c r="JE110" s="77"/>
      <c r="JF110" s="77"/>
      <c r="JG110" s="77"/>
      <c r="JH110" s="77"/>
      <c r="JI110" s="77"/>
      <c r="JJ110" s="77"/>
      <c r="JK110" s="77"/>
      <c r="JL110" s="77"/>
      <c r="JM110" s="77"/>
      <c r="JN110" s="77"/>
      <c r="JO110" s="77"/>
      <c r="JP110" s="77"/>
      <c r="JQ110" s="77"/>
      <c r="JR110" s="77"/>
      <c r="JS110" s="77"/>
      <c r="JT110" s="77"/>
      <c r="JU110" s="77"/>
      <c r="JV110" s="77"/>
      <c r="JW110" s="77"/>
      <c r="JX110" s="77"/>
      <c r="JY110" s="77"/>
      <c r="JZ110" s="77"/>
      <c r="KA110" s="77"/>
      <c r="KB110" s="77"/>
      <c r="KC110" s="77"/>
      <c r="KD110" s="77"/>
      <c r="KE110" s="77"/>
      <c r="KF110" s="77"/>
      <c r="KG110" s="77"/>
      <c r="KH110" s="77"/>
      <c r="KI110" s="77"/>
      <c r="KJ110" s="77"/>
      <c r="KK110" s="77"/>
      <c r="KL110" s="77"/>
      <c r="KM110" s="77"/>
      <c r="KN110" s="77"/>
      <c r="KO110" s="77"/>
      <c r="KP110" s="77"/>
      <c r="KQ110" s="77"/>
      <c r="KR110" s="77"/>
      <c r="KS110" s="77"/>
      <c r="KT110" s="77"/>
      <c r="KU110" s="77"/>
      <c r="KV110" s="77"/>
      <c r="KW110" s="77"/>
      <c r="KX110" s="77"/>
      <c r="KY110" s="77"/>
      <c r="KZ110" s="77"/>
      <c r="LA110" s="77"/>
      <c r="LB110" s="77"/>
      <c r="LC110" s="77"/>
      <c r="LD110" s="77"/>
      <c r="LE110" s="77"/>
      <c r="LF110" s="77"/>
      <c r="LG110" s="77"/>
      <c r="LH110" s="77"/>
      <c r="LI110" s="77"/>
      <c r="LJ110" s="77"/>
      <c r="LK110" s="77"/>
      <c r="LL110" s="77"/>
      <c r="LM110" s="77"/>
      <c r="LN110" s="77"/>
      <c r="LO110" s="77"/>
      <c r="LP110" s="77"/>
      <c r="LQ110" s="77"/>
      <c r="LR110" s="77"/>
      <c r="LS110" s="77"/>
      <c r="LT110" s="77"/>
      <c r="LU110" s="77"/>
      <c r="LV110" s="77"/>
      <c r="LW110" s="77"/>
      <c r="LX110" s="77"/>
      <c r="LY110" s="77"/>
      <c r="LZ110" s="77"/>
      <c r="MA110" s="77"/>
      <c r="MB110" s="77"/>
      <c r="MC110" s="77"/>
      <c r="MD110" s="77"/>
      <c r="ME110" s="77"/>
      <c r="MF110" s="77"/>
      <c r="MG110" s="77"/>
      <c r="MH110" s="77"/>
      <c r="MI110" s="77"/>
      <c r="MJ110" s="77"/>
      <c r="MK110" s="77"/>
      <c r="ML110" s="77"/>
      <c r="MM110" s="77"/>
      <c r="MN110" s="77"/>
      <c r="MO110" s="77"/>
      <c r="MP110" s="77"/>
      <c r="MQ110" s="77"/>
      <c r="MR110" s="77"/>
      <c r="MS110" s="77"/>
      <c r="MT110" s="77"/>
      <c r="MU110" s="77"/>
      <c r="MV110" s="77"/>
      <c r="MW110" s="77"/>
      <c r="MX110" s="77"/>
      <c r="MY110" s="77"/>
      <c r="MZ110" s="77"/>
      <c r="NA110" s="77"/>
      <c r="NB110" s="77"/>
      <c r="NC110" s="77"/>
      <c r="ND110" s="77"/>
      <c r="NE110" s="77"/>
      <c r="NF110" s="77"/>
      <c r="NG110" s="77"/>
      <c r="NH110" s="77"/>
      <c r="NI110" s="77"/>
      <c r="NJ110" s="77"/>
      <c r="NK110" s="77"/>
      <c r="NL110" s="77"/>
      <c r="NM110" s="77"/>
      <c r="NN110" s="77"/>
      <c r="NO110" s="77"/>
      <c r="NP110" s="77"/>
      <c r="NQ110" s="77"/>
      <c r="NR110" s="77"/>
      <c r="NS110" s="77"/>
      <c r="NT110" s="77"/>
      <c r="NU110" s="77"/>
      <c r="NV110" s="77"/>
      <c r="NW110" s="77"/>
      <c r="NX110" s="77"/>
      <c r="NY110" s="77"/>
      <c r="NZ110" s="77"/>
      <c r="OA110" s="77"/>
      <c r="OB110" s="77"/>
      <c r="OC110" s="77"/>
      <c r="OD110" s="77"/>
      <c r="OE110" s="77"/>
      <c r="OF110" s="77"/>
      <c r="OG110" s="77"/>
      <c r="OH110" s="77"/>
      <c r="OI110" s="77"/>
      <c r="OJ110" s="77"/>
      <c r="OK110" s="77"/>
      <c r="OL110" s="77"/>
      <c r="OM110" s="77"/>
      <c r="ON110" s="77"/>
      <c r="OO110" s="77"/>
      <c r="OP110" s="77"/>
      <c r="OQ110" s="77"/>
      <c r="OR110" s="77"/>
      <c r="OS110" s="77"/>
      <c r="OT110" s="77"/>
      <c r="OU110" s="77"/>
      <c r="OV110" s="77"/>
      <c r="OW110" s="77"/>
      <c r="OX110" s="77"/>
      <c r="OY110" s="77"/>
      <c r="OZ110" s="77"/>
      <c r="PA110" s="77"/>
      <c r="PB110" s="77"/>
      <c r="PC110" s="77"/>
      <c r="PD110" s="77"/>
      <c r="PE110" s="77"/>
      <c r="PF110" s="77"/>
      <c r="PG110" s="77"/>
      <c r="PH110" s="77"/>
      <c r="PI110" s="77"/>
      <c r="PJ110" s="77"/>
      <c r="PK110" s="77"/>
      <c r="PL110" s="77"/>
      <c r="PM110" s="77"/>
      <c r="PN110" s="77"/>
      <c r="PO110" s="77"/>
      <c r="PP110" s="77"/>
      <c r="PQ110" s="77"/>
      <c r="PR110" s="77"/>
      <c r="PS110" s="77"/>
      <c r="PT110" s="77"/>
      <c r="PU110" s="77"/>
      <c r="PV110" s="77"/>
      <c r="PW110" s="77"/>
      <c r="PX110" s="77"/>
      <c r="PY110" s="77"/>
      <c r="PZ110" s="77"/>
      <c r="QA110" s="77"/>
      <c r="QB110" s="77"/>
      <c r="QC110" s="77"/>
      <c r="QD110" s="77"/>
      <c r="QE110" s="77"/>
      <c r="QF110" s="77"/>
      <c r="QG110" s="77"/>
      <c r="QH110" s="77"/>
      <c r="QI110" s="77"/>
      <c r="QJ110" s="77"/>
      <c r="QK110" s="77"/>
      <c r="QL110" s="77"/>
      <c r="QM110" s="77"/>
      <c r="QN110" s="77"/>
      <c r="QO110" s="77"/>
      <c r="QP110" s="77"/>
      <c r="QQ110" s="77"/>
      <c r="QR110" s="77"/>
      <c r="QS110" s="77"/>
      <c r="QT110" s="77"/>
      <c r="QU110" s="77"/>
      <c r="QV110" s="77"/>
      <c r="QW110" s="77"/>
      <c r="QX110" s="77"/>
      <c r="QY110" s="77"/>
      <c r="QZ110" s="77"/>
      <c r="RA110" s="77"/>
      <c r="RB110" s="77"/>
      <c r="RC110" s="77"/>
      <c r="RD110" s="77"/>
      <c r="RE110" s="77"/>
      <c r="RF110" s="77"/>
      <c r="RG110" s="77"/>
      <c r="RH110" s="77"/>
      <c r="RI110" s="77"/>
      <c r="RJ110" s="77"/>
      <c r="RK110" s="77"/>
      <c r="RL110" s="77"/>
      <c r="RM110" s="77"/>
      <c r="RN110" s="77"/>
      <c r="RO110" s="77"/>
      <c r="RP110" s="77"/>
      <c r="RQ110" s="77"/>
      <c r="RR110" s="77"/>
      <c r="RS110" s="77"/>
      <c r="RT110" s="77"/>
      <c r="RU110" s="77"/>
      <c r="RV110" s="77"/>
      <c r="RW110" s="77"/>
      <c r="RX110" s="77"/>
      <c r="RY110" s="77"/>
      <c r="RZ110" s="77"/>
      <c r="SA110" s="77"/>
      <c r="SB110" s="77"/>
      <c r="SC110" s="77"/>
      <c r="SD110" s="77"/>
      <c r="SE110" s="77"/>
      <c r="SF110" s="77"/>
      <c r="SG110" s="77"/>
      <c r="SH110" s="77"/>
      <c r="SI110" s="77"/>
      <c r="SJ110" s="77"/>
      <c r="SK110" s="77"/>
      <c r="SL110" s="77"/>
      <c r="SM110" s="77"/>
      <c r="SN110" s="77"/>
      <c r="SO110" s="77"/>
      <c r="SP110" s="77"/>
      <c r="SQ110" s="77"/>
      <c r="SR110" s="77"/>
      <c r="SS110" s="77"/>
      <c r="ST110" s="77"/>
      <c r="SU110" s="77"/>
      <c r="SV110" s="77"/>
      <c r="SW110" s="77"/>
      <c r="SX110" s="77"/>
      <c r="SY110" s="77"/>
      <c r="SZ110" s="77"/>
      <c r="TA110" s="77"/>
      <c r="TB110" s="77"/>
      <c r="TC110" s="77"/>
      <c r="TD110" s="77"/>
      <c r="TE110" s="77"/>
      <c r="TF110" s="77"/>
      <c r="TG110" s="77"/>
      <c r="TH110" s="77"/>
      <c r="TI110" s="77"/>
      <c r="TJ110" s="77"/>
      <c r="TK110" s="77"/>
      <c r="TL110" s="77"/>
      <c r="TM110" s="77"/>
      <c r="TN110" s="77"/>
      <c r="TO110" s="77"/>
      <c r="TP110" s="77"/>
      <c r="TQ110" s="77"/>
      <c r="TR110" s="77"/>
      <c r="TS110" s="77"/>
      <c r="TT110" s="77"/>
      <c r="TU110" s="77"/>
      <c r="TV110" s="77"/>
      <c r="TW110" s="77"/>
      <c r="TX110" s="77"/>
      <c r="TY110" s="77"/>
      <c r="TZ110" s="77"/>
      <c r="UA110" s="77"/>
      <c r="UB110" s="77"/>
      <c r="UC110" s="77"/>
      <c r="UD110" s="77"/>
      <c r="UE110" s="77"/>
      <c r="UF110" s="77"/>
      <c r="UG110" s="77"/>
      <c r="UH110" s="77"/>
      <c r="UI110" s="77"/>
      <c r="UJ110" s="77"/>
      <c r="UK110" s="77"/>
      <c r="UL110" s="77"/>
      <c r="UM110" s="77"/>
      <c r="UN110" s="77"/>
      <c r="UO110" s="77"/>
      <c r="UP110" s="77"/>
      <c r="UQ110" s="77"/>
      <c r="UR110" s="77"/>
      <c r="US110" s="77"/>
      <c r="UT110" s="77"/>
      <c r="UU110" s="77"/>
      <c r="UV110" s="77"/>
      <c r="UW110" s="77"/>
      <c r="UX110" s="77"/>
      <c r="UY110" s="77"/>
      <c r="UZ110" s="77"/>
      <c r="VA110" s="77"/>
      <c r="VB110" s="77"/>
      <c r="VC110" s="77"/>
      <c r="VD110" s="77"/>
      <c r="VE110" s="77"/>
      <c r="VF110" s="77"/>
      <c r="VG110" s="77"/>
      <c r="VH110" s="77"/>
      <c r="VI110" s="77"/>
      <c r="VJ110" s="77"/>
      <c r="VK110" s="77"/>
      <c r="VL110" s="77"/>
      <c r="VM110" s="77"/>
      <c r="VN110" s="77"/>
      <c r="VO110" s="77"/>
      <c r="VP110" s="77"/>
      <c r="VQ110" s="77"/>
      <c r="VR110" s="77"/>
      <c r="VS110" s="77"/>
      <c r="VT110" s="77"/>
      <c r="VU110" s="77"/>
      <c r="VV110" s="77"/>
      <c r="VW110" s="77"/>
      <c r="VX110" s="77"/>
      <c r="VY110" s="77"/>
      <c r="VZ110" s="77"/>
      <c r="WA110" s="77"/>
      <c r="WB110" s="77"/>
      <c r="WC110" s="77"/>
      <c r="WD110" s="77"/>
      <c r="WE110" s="77"/>
      <c r="WF110" s="77"/>
      <c r="WG110" s="77"/>
      <c r="WH110" s="77"/>
      <c r="WI110" s="77"/>
      <c r="WJ110" s="77"/>
      <c r="WK110" s="77"/>
      <c r="WL110" s="77"/>
      <c r="WM110" s="77"/>
      <c r="WN110" s="77"/>
      <c r="WO110" s="77"/>
      <c r="WP110" s="77"/>
      <c r="WQ110" s="77"/>
      <c r="WR110" s="77"/>
      <c r="WS110" s="77"/>
      <c r="WT110" s="77"/>
      <c r="WU110" s="77"/>
      <c r="WV110" s="77"/>
      <c r="WW110" s="77"/>
      <c r="WX110" s="77"/>
      <c r="WY110" s="77"/>
      <c r="WZ110" s="77"/>
      <c r="XA110" s="77"/>
      <c r="XB110" s="77"/>
      <c r="XC110" s="77"/>
      <c r="XD110" s="77"/>
      <c r="XE110" s="77"/>
      <c r="XF110" s="77"/>
      <c r="XG110" s="77"/>
      <c r="XH110" s="77"/>
      <c r="XI110" s="77"/>
      <c r="XJ110" s="77"/>
      <c r="XK110" s="77"/>
      <c r="XL110" s="77"/>
      <c r="XM110" s="77"/>
      <c r="XN110" s="77"/>
      <c r="XO110" s="77"/>
      <c r="XP110" s="77"/>
      <c r="XQ110" s="77"/>
      <c r="XR110" s="77"/>
      <c r="XS110" s="77"/>
      <c r="XT110" s="77"/>
      <c r="XU110" s="77"/>
      <c r="XV110" s="77"/>
      <c r="XW110" s="77"/>
      <c r="XX110" s="77"/>
      <c r="XY110" s="77"/>
      <c r="XZ110" s="77"/>
      <c r="YA110" s="77"/>
      <c r="YB110" s="77"/>
      <c r="YC110" s="77"/>
      <c r="YD110" s="77"/>
      <c r="YE110" s="77"/>
      <c r="YF110" s="77"/>
      <c r="YG110" s="77"/>
      <c r="YH110" s="77"/>
      <c r="YI110" s="77"/>
      <c r="YJ110" s="77"/>
      <c r="YK110" s="77"/>
      <c r="YL110" s="77"/>
      <c r="YM110" s="77"/>
      <c r="YN110" s="77"/>
      <c r="YO110" s="77"/>
      <c r="YP110" s="77"/>
      <c r="YQ110" s="77"/>
      <c r="YR110" s="77"/>
      <c r="YS110" s="77"/>
      <c r="YT110" s="77"/>
      <c r="YU110" s="77"/>
      <c r="YV110" s="77"/>
      <c r="YW110" s="77"/>
      <c r="YX110" s="77"/>
      <c r="YY110" s="77"/>
      <c r="YZ110" s="77"/>
      <c r="ZA110" s="77"/>
      <c r="ZB110" s="77"/>
      <c r="ZC110" s="77"/>
      <c r="ZD110" s="77"/>
      <c r="ZE110" s="77"/>
      <c r="ZF110" s="77"/>
      <c r="ZG110" s="77"/>
      <c r="ZH110" s="77"/>
      <c r="ZI110" s="77"/>
      <c r="ZJ110" s="77"/>
      <c r="ZK110" s="77"/>
      <c r="ZL110" s="77"/>
      <c r="ZM110" s="77"/>
      <c r="ZN110" s="77"/>
      <c r="ZO110" s="77"/>
      <c r="ZP110" s="77"/>
      <c r="ZQ110" s="77"/>
      <c r="ZR110" s="77"/>
      <c r="ZS110" s="77"/>
      <c r="ZT110" s="77"/>
      <c r="ZU110" s="77"/>
      <c r="ZV110" s="77"/>
      <c r="ZW110" s="77"/>
      <c r="ZX110" s="77"/>
      <c r="ZY110" s="77"/>
      <c r="ZZ110" s="77"/>
      <c r="AAA110" s="77"/>
      <c r="AAB110" s="77"/>
      <c r="AAC110" s="77"/>
      <c r="AAD110" s="77"/>
      <c r="AAE110" s="77"/>
      <c r="AAF110" s="77"/>
      <c r="AAG110" s="77"/>
      <c r="AAH110" s="77"/>
      <c r="AAI110" s="77"/>
      <c r="AAJ110" s="77"/>
      <c r="AAK110" s="77"/>
      <c r="AAL110" s="77"/>
      <c r="AAM110" s="77"/>
      <c r="AAN110" s="77"/>
      <c r="AAO110" s="77"/>
      <c r="AAP110" s="77"/>
      <c r="AAQ110" s="77"/>
      <c r="AAR110" s="77"/>
      <c r="AAS110" s="77"/>
      <c r="AAT110" s="77"/>
      <c r="AAU110" s="77"/>
      <c r="AAV110" s="77"/>
      <c r="AAW110" s="77"/>
      <c r="AAX110" s="77"/>
      <c r="AAY110" s="77"/>
      <c r="AAZ110" s="77"/>
      <c r="ABA110" s="77"/>
      <c r="ABB110" s="77"/>
      <c r="ABC110" s="77"/>
      <c r="ABD110" s="77"/>
      <c r="ABE110" s="77"/>
      <c r="ABF110" s="77"/>
      <c r="ABG110" s="77"/>
      <c r="ABH110" s="77"/>
      <c r="ABI110" s="77"/>
      <c r="ABJ110" s="77"/>
      <c r="ABK110" s="77"/>
      <c r="ABL110" s="77"/>
      <c r="ABM110" s="77"/>
      <c r="ABN110" s="77"/>
      <c r="ABO110" s="77"/>
      <c r="ABP110" s="77"/>
      <c r="ABQ110" s="77"/>
      <c r="ABR110" s="77"/>
      <c r="ABS110" s="77"/>
      <c r="ABT110" s="77"/>
      <c r="ABU110" s="77"/>
      <c r="ABV110" s="77"/>
      <c r="ABW110" s="77"/>
      <c r="ABX110" s="77"/>
      <c r="ABY110" s="77"/>
      <c r="ABZ110" s="77"/>
      <c r="ACA110" s="77"/>
      <c r="ACB110" s="77"/>
      <c r="ACC110" s="77"/>
      <c r="ACD110" s="77"/>
      <c r="ACE110" s="77"/>
      <c r="ACF110" s="77"/>
      <c r="ACG110" s="77"/>
      <c r="ACH110" s="77"/>
      <c r="ACI110" s="77"/>
      <c r="ACJ110" s="77"/>
      <c r="ACK110" s="77"/>
      <c r="ACL110" s="77"/>
      <c r="ACM110" s="77"/>
      <c r="ACN110" s="77"/>
      <c r="ACO110" s="77"/>
      <c r="ACP110" s="77"/>
      <c r="ACQ110" s="77"/>
      <c r="ACR110" s="77"/>
      <c r="ACS110" s="77"/>
      <c r="ACT110" s="77"/>
      <c r="ACU110" s="77"/>
      <c r="ACV110" s="77"/>
      <c r="ACW110" s="77"/>
      <c r="ACX110" s="77"/>
      <c r="ACY110" s="77"/>
      <c r="ACZ110" s="77"/>
      <c r="ADA110" s="77"/>
      <c r="ADB110" s="77"/>
      <c r="ADC110" s="77"/>
      <c r="ADD110" s="77"/>
      <c r="ADE110" s="77"/>
      <c r="ADF110" s="77"/>
      <c r="ADG110" s="77"/>
      <c r="ADH110" s="77"/>
      <c r="ADI110" s="77"/>
      <c r="ADJ110" s="77"/>
      <c r="ADK110" s="77"/>
      <c r="ADL110" s="77"/>
      <c r="ADM110" s="77"/>
      <c r="ADN110" s="77"/>
      <c r="ADO110" s="77"/>
      <c r="ADP110" s="77"/>
      <c r="ADQ110" s="77"/>
      <c r="ADR110" s="77"/>
      <c r="ADS110" s="77"/>
      <c r="ADT110" s="77"/>
      <c r="ADU110" s="77"/>
      <c r="ADV110" s="77"/>
      <c r="ADW110" s="77"/>
      <c r="ADX110" s="77"/>
      <c r="ADY110" s="77"/>
      <c r="ADZ110" s="77"/>
      <c r="AEA110" s="77"/>
      <c r="AEB110" s="77"/>
      <c r="AEC110" s="77"/>
      <c r="AED110" s="77"/>
      <c r="AEE110" s="77"/>
      <c r="AEF110" s="77"/>
      <c r="AEG110" s="77"/>
      <c r="AEH110" s="77"/>
      <c r="AEI110" s="77"/>
      <c r="AEJ110" s="77"/>
      <c r="AEK110" s="77"/>
      <c r="AEL110" s="77"/>
      <c r="AEM110" s="77"/>
      <c r="AEN110" s="77"/>
      <c r="AEO110" s="77"/>
      <c r="AEP110" s="77"/>
      <c r="AEQ110" s="77"/>
      <c r="AER110" s="77"/>
      <c r="AES110" s="77"/>
      <c r="AET110" s="77"/>
      <c r="AEU110" s="77"/>
      <c r="AEV110" s="77"/>
      <c r="AEW110" s="77"/>
      <c r="AEX110" s="77"/>
      <c r="AEY110" s="77"/>
      <c r="AEZ110" s="77"/>
      <c r="AFA110" s="77"/>
      <c r="AFB110" s="77"/>
      <c r="AFC110" s="77"/>
      <c r="AFD110" s="77"/>
      <c r="AFE110" s="77"/>
      <c r="AFF110" s="77"/>
      <c r="AFG110" s="77"/>
      <c r="AFH110" s="77"/>
      <c r="AFI110" s="77"/>
      <c r="AFJ110" s="77"/>
      <c r="AFK110" s="77"/>
      <c r="AFL110" s="77"/>
      <c r="AFM110" s="77"/>
      <c r="AFN110" s="77"/>
      <c r="AFO110" s="77"/>
      <c r="AFP110" s="77"/>
      <c r="AFQ110" s="77"/>
      <c r="AFR110" s="77"/>
      <c r="AFS110" s="77"/>
      <c r="AFT110" s="77"/>
      <c r="AFU110" s="77"/>
      <c r="AFV110" s="77"/>
      <c r="AFW110" s="77"/>
      <c r="AFX110" s="77"/>
      <c r="AFY110" s="77"/>
      <c r="AFZ110" s="77"/>
      <c r="AGA110" s="77"/>
      <c r="AGB110" s="77"/>
      <c r="AGC110" s="77"/>
      <c r="AGD110" s="77"/>
      <c r="AGE110" s="77"/>
      <c r="AGF110" s="77"/>
      <c r="AGG110" s="77"/>
      <c r="AGH110" s="77"/>
      <c r="AGI110" s="77"/>
      <c r="AGJ110" s="77"/>
      <c r="AGK110" s="77"/>
      <c r="AGL110" s="77"/>
      <c r="AGM110" s="77"/>
      <c r="AGN110" s="77"/>
      <c r="AGO110" s="77"/>
      <c r="AGP110" s="77"/>
      <c r="AGQ110" s="77"/>
      <c r="AGR110" s="77"/>
      <c r="AGS110" s="77"/>
      <c r="AGT110" s="77"/>
      <c r="AGU110" s="77"/>
      <c r="AGV110" s="77"/>
      <c r="AGW110" s="77"/>
      <c r="AGX110" s="77"/>
      <c r="AGY110" s="77"/>
      <c r="AGZ110" s="77"/>
      <c r="AHA110" s="77"/>
      <c r="AHB110" s="77"/>
      <c r="AHC110" s="77"/>
      <c r="AHD110" s="77"/>
      <c r="AHE110" s="77"/>
      <c r="AHF110" s="77"/>
      <c r="AHG110" s="77"/>
      <c r="AHH110" s="77"/>
      <c r="AHI110" s="77"/>
      <c r="AHJ110" s="77"/>
      <c r="AHK110" s="77"/>
      <c r="AHL110" s="77"/>
      <c r="AHM110" s="77"/>
      <c r="AHN110" s="77"/>
      <c r="AHO110" s="77"/>
      <c r="AHP110" s="77"/>
      <c r="AHQ110" s="77"/>
      <c r="AHR110" s="77"/>
      <c r="AHS110" s="77"/>
      <c r="AHT110" s="77"/>
      <c r="AHU110" s="77"/>
      <c r="AHV110" s="77"/>
      <c r="AHW110" s="77"/>
      <c r="AHX110" s="77"/>
      <c r="AHY110" s="77"/>
      <c r="AHZ110" s="77"/>
      <c r="AIA110" s="77"/>
      <c r="AIB110" s="77"/>
      <c r="AIC110" s="77"/>
      <c r="AID110" s="77"/>
      <c r="AIE110" s="77"/>
      <c r="AIF110" s="77"/>
      <c r="AIG110" s="77"/>
      <c r="AIH110" s="77"/>
      <c r="AII110" s="77"/>
      <c r="AIJ110" s="77"/>
      <c r="AIK110" s="77"/>
      <c r="AIL110" s="77"/>
      <c r="AIM110" s="77"/>
      <c r="AIN110" s="77"/>
      <c r="AIO110" s="77"/>
      <c r="AIP110" s="77"/>
      <c r="AIQ110" s="77"/>
      <c r="AIR110" s="77"/>
      <c r="AIS110" s="77"/>
      <c r="AIT110" s="77"/>
      <c r="AIU110" s="77"/>
      <c r="AIV110" s="77"/>
      <c r="AIW110" s="77"/>
      <c r="AIX110" s="77"/>
      <c r="AIY110" s="77"/>
      <c r="AIZ110" s="77"/>
      <c r="AJA110" s="77"/>
      <c r="AJB110" s="77"/>
      <c r="AJC110" s="77"/>
      <c r="AJD110" s="77"/>
      <c r="AJE110" s="77"/>
      <c r="AJF110" s="77"/>
      <c r="AJG110" s="77"/>
      <c r="AJH110" s="77"/>
      <c r="AJI110" s="77"/>
      <c r="AJJ110" s="77"/>
      <c r="AJK110" s="77"/>
      <c r="AJL110" s="77"/>
      <c r="AJM110" s="77"/>
      <c r="AJN110" s="77"/>
      <c r="AJO110" s="77"/>
      <c r="AJP110" s="77"/>
      <c r="AJQ110" s="77"/>
      <c r="AJR110" s="77"/>
      <c r="AJS110" s="77"/>
      <c r="AJT110" s="77"/>
      <c r="AJU110" s="77"/>
      <c r="AJV110" s="77"/>
      <c r="AJW110" s="77"/>
      <c r="AJX110" s="77"/>
      <c r="AJY110" s="77"/>
      <c r="AJZ110" s="77"/>
      <c r="AKA110" s="77"/>
      <c r="AKB110" s="77"/>
      <c r="AKC110" s="77"/>
      <c r="AKD110" s="77"/>
      <c r="AKE110" s="77"/>
      <c r="AKF110" s="77"/>
      <c r="AKG110" s="77"/>
      <c r="AKH110" s="77"/>
      <c r="AKI110" s="77"/>
      <c r="AKJ110" s="77"/>
      <c r="AKK110" s="77"/>
      <c r="AKL110" s="77"/>
      <c r="AKM110" s="77"/>
      <c r="AKN110" s="77"/>
      <c r="AKO110" s="77"/>
      <c r="AKP110" s="77"/>
      <c r="AKQ110" s="77"/>
      <c r="AKR110" s="77"/>
      <c r="AKS110" s="77"/>
      <c r="AKT110" s="77"/>
      <c r="AKU110" s="77"/>
      <c r="AKV110" s="77"/>
      <c r="AKW110" s="77"/>
      <c r="AKX110" s="77"/>
      <c r="AKY110" s="77"/>
      <c r="AKZ110" s="77"/>
      <c r="ALA110" s="77"/>
      <c r="ALB110" s="77"/>
      <c r="ALC110" s="77"/>
      <c r="ALD110" s="77"/>
      <c r="ALE110" s="77"/>
      <c r="ALF110" s="77"/>
      <c r="ALG110" s="77"/>
      <c r="ALH110" s="77"/>
      <c r="ALI110" s="77"/>
      <c r="ALJ110" s="77"/>
      <c r="ALK110" s="77"/>
      <c r="ALL110" s="77"/>
      <c r="ALM110" s="77"/>
      <c r="ALN110" s="77"/>
      <c r="ALO110" s="77"/>
      <c r="ALP110" s="77"/>
      <c r="ALQ110" s="77"/>
      <c r="ALR110" s="77"/>
      <c r="ALS110" s="77"/>
      <c r="ALT110" s="77"/>
      <c r="ALU110" s="77"/>
      <c r="ALV110" s="77"/>
      <c r="ALW110" s="77"/>
      <c r="ALX110" s="77"/>
      <c r="ALY110" s="77"/>
      <c r="ALZ110" s="77"/>
      <c r="AMA110" s="77"/>
      <c r="AMB110" s="77"/>
      <c r="AMC110" s="77"/>
      <c r="AMD110" s="77"/>
      <c r="AME110" s="77"/>
      <c r="AMF110" s="77"/>
      <c r="AMG110" s="77"/>
      <c r="AMH110" s="77"/>
      <c r="AMI110" s="77"/>
      <c r="AMJ110" s="77"/>
    </row>
  </sheetData>
  <mergeCells count="3110">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ALL60:ALN60"/>
    <mergeCell ref="ALO60:ALQ60"/>
    <mergeCell ref="ALR60:ALT60"/>
    <mergeCell ref="ALU60:ALW60"/>
    <mergeCell ref="ALX60:ALZ60"/>
    <mergeCell ref="AMA60:AMC60"/>
    <mergeCell ref="AMD60:AMF60"/>
    <mergeCell ref="AMG60:AMI60"/>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BC75:BE75"/>
    <mergeCell ref="BF75:BH75"/>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LI60:ALK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JJ60:AJL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HK60:AHM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FL60:AFN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ADM60:ADO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ABN60:ABP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ZO60:ZQ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XP60:XR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VQ60:VS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TR60:TT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RS60:RU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PT60:PV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NU60:NW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LV60:LX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JW60:JY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HX60:HZ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FY60:GA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DZ60:EB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CA60:CC60"/>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B60:AD60"/>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50:B50"/>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30:A31"/>
    <mergeCell ref="A34:D34"/>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s>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
  <sheetViews>
    <sheetView zoomScaleNormal="100" workbookViewId="0">
      <selection activeCell="A4" sqref="A4"/>
    </sheetView>
  </sheetViews>
  <sheetFormatPr baseColWidth="10" defaultColWidth="11.5703125" defaultRowHeight="15" customHeight="1"/>
  <cols>
    <col min="1" max="1024" width="11.42578125" style="17" customWidth="1"/>
  </cols>
  <sheetData>
    <row r="1" spans="1:9" ht="46.5" customHeight="1">
      <c r="A1" s="282" t="s">
        <v>112</v>
      </c>
      <c r="B1" s="282"/>
      <c r="C1" s="282"/>
      <c r="D1" s="282"/>
      <c r="E1" s="282"/>
      <c r="F1" s="282"/>
      <c r="G1" s="282"/>
      <c r="H1" s="282"/>
      <c r="I1" s="282"/>
    </row>
    <row r="2" spans="1:9" ht="162.75" customHeight="1">
      <c r="A2" s="283" t="s">
        <v>113</v>
      </c>
      <c r="B2" s="283"/>
      <c r="C2" s="283"/>
      <c r="D2" s="283"/>
      <c r="E2" s="283"/>
      <c r="F2" s="283"/>
      <c r="G2" s="283"/>
      <c r="H2" s="283"/>
      <c r="I2" s="283"/>
    </row>
    <row r="4" spans="1:9" ht="147.75" customHeight="1">
      <c r="A4" s="283"/>
      <c r="B4" s="283"/>
      <c r="C4" s="283"/>
      <c r="D4" s="283"/>
      <c r="E4" s="283"/>
      <c r="F4" s="283"/>
      <c r="G4" s="283"/>
      <c r="H4" s="283"/>
      <c r="I4" s="283"/>
    </row>
    <row r="6" spans="1:9" ht="144" customHeight="1">
      <c r="A6" s="283"/>
      <c r="B6" s="283"/>
      <c r="C6" s="283"/>
      <c r="D6" s="283"/>
      <c r="E6" s="283"/>
      <c r="F6" s="283"/>
      <c r="G6" s="283"/>
      <c r="H6" s="283"/>
      <c r="I6" s="283"/>
    </row>
  </sheetData>
  <mergeCells count="4">
    <mergeCell ref="A1:I1"/>
    <mergeCell ref="A2:I2"/>
    <mergeCell ref="A4:I4"/>
    <mergeCell ref="A6:I6"/>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1048576"/>
  <sheetViews>
    <sheetView zoomScaleNormal="100" workbookViewId="0">
      <pane ySplit="4" topLeftCell="A5" activePane="bottomLeft" state="frozen"/>
      <selection pane="bottomLeft" activeCell="AH3" sqref="AH3"/>
    </sheetView>
  </sheetViews>
  <sheetFormatPr baseColWidth="10" defaultColWidth="11.5703125" defaultRowHeight="15" customHeight="1"/>
  <cols>
    <col min="1" max="1" width="4.42578125" style="88" customWidth="1"/>
    <col min="2" max="2" width="95" style="88" customWidth="1"/>
    <col min="3" max="40" width="36.5703125" style="89" customWidth="1"/>
    <col min="41" max="41" width="10.5703125" style="88" customWidth="1"/>
  </cols>
  <sheetData>
    <row r="1" spans="1:41" ht="72" customHeight="1">
      <c r="B1" s="284" t="s">
        <v>114</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row>
    <row r="2" spans="1:41" ht="30" customHeight="1">
      <c r="A2" s="89"/>
      <c r="B2" s="284"/>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row>
    <row r="3" spans="1:41" ht="47.25" customHeight="1">
      <c r="A3" s="91"/>
      <c r="B3" s="92" t="s">
        <v>115</v>
      </c>
      <c r="C3" s="285" t="s">
        <v>116</v>
      </c>
      <c r="D3" s="285"/>
      <c r="E3" s="285"/>
      <c r="F3" s="285"/>
      <c r="G3" s="285"/>
      <c r="H3" s="285"/>
      <c r="I3" s="285"/>
      <c r="J3" s="285"/>
      <c r="K3" s="285" t="s">
        <v>117</v>
      </c>
      <c r="L3" s="285"/>
      <c r="M3" s="285"/>
      <c r="N3" s="285" t="s">
        <v>118</v>
      </c>
      <c r="O3" s="285"/>
      <c r="P3" s="285"/>
      <c r="Q3" s="285"/>
      <c r="R3" s="285"/>
      <c r="S3" s="285"/>
      <c r="T3" s="285"/>
      <c r="U3" s="285" t="s">
        <v>119</v>
      </c>
      <c r="V3" s="285"/>
      <c r="W3" s="285"/>
      <c r="X3" s="285"/>
      <c r="Y3" s="285"/>
      <c r="Z3" s="285"/>
      <c r="AA3" s="285" t="s">
        <v>120</v>
      </c>
      <c r="AB3" s="285"/>
      <c r="AC3" s="285"/>
      <c r="AD3" s="285"/>
      <c r="AE3" s="285"/>
      <c r="AF3" s="285"/>
      <c r="AG3" s="285"/>
      <c r="AH3" s="285" t="s">
        <v>121</v>
      </c>
      <c r="AI3" s="285"/>
      <c r="AJ3" s="285"/>
      <c r="AK3" s="285"/>
      <c r="AL3" s="285"/>
      <c r="AM3" s="285"/>
      <c r="AN3" s="285"/>
      <c r="AO3" s="89"/>
    </row>
    <row r="4" spans="1:41" ht="87.75" customHeight="1">
      <c r="B4" s="93" t="s">
        <v>122</v>
      </c>
      <c r="C4" s="94" t="s">
        <v>123</v>
      </c>
      <c r="D4" s="95" t="s">
        <v>124</v>
      </c>
      <c r="E4" s="96" t="s">
        <v>125</v>
      </c>
      <c r="F4" s="96" t="s">
        <v>126</v>
      </c>
      <c r="G4" s="96" t="s">
        <v>127</v>
      </c>
      <c r="H4" s="96" t="s">
        <v>128</v>
      </c>
      <c r="I4" s="96" t="s">
        <v>129</v>
      </c>
      <c r="J4" s="96" t="s">
        <v>130</v>
      </c>
      <c r="K4" s="96" t="s">
        <v>131</v>
      </c>
      <c r="L4" s="96" t="s">
        <v>132</v>
      </c>
      <c r="M4" s="96" t="s">
        <v>133</v>
      </c>
      <c r="N4" s="96" t="s">
        <v>134</v>
      </c>
      <c r="O4" s="96" t="s">
        <v>135</v>
      </c>
      <c r="P4" s="96" t="s">
        <v>136</v>
      </c>
      <c r="Q4" s="96" t="s">
        <v>137</v>
      </c>
      <c r="R4" s="96" t="s">
        <v>138</v>
      </c>
      <c r="S4" s="96" t="s">
        <v>139</v>
      </c>
      <c r="T4" s="96" t="s">
        <v>140</v>
      </c>
      <c r="U4" s="97" t="s">
        <v>141</v>
      </c>
      <c r="V4" s="96" t="s">
        <v>142</v>
      </c>
      <c r="W4" s="96" t="s">
        <v>143</v>
      </c>
      <c r="X4" s="96" t="s">
        <v>144</v>
      </c>
      <c r="Y4" s="96" t="s">
        <v>145</v>
      </c>
      <c r="Z4" s="96" t="s">
        <v>146</v>
      </c>
      <c r="AA4" s="96" t="s">
        <v>147</v>
      </c>
      <c r="AB4" s="96" t="s">
        <v>148</v>
      </c>
      <c r="AC4" s="96" t="s">
        <v>149</v>
      </c>
      <c r="AD4" s="96" t="s">
        <v>150</v>
      </c>
      <c r="AE4" s="96" t="s">
        <v>151</v>
      </c>
      <c r="AF4" s="96" t="s">
        <v>152</v>
      </c>
      <c r="AG4" s="96" t="s">
        <v>153</v>
      </c>
      <c r="AH4" s="96" t="s">
        <v>154</v>
      </c>
      <c r="AI4" s="96" t="s">
        <v>155</v>
      </c>
      <c r="AJ4" s="96" t="s">
        <v>156</v>
      </c>
      <c r="AK4" s="96" t="s">
        <v>157</v>
      </c>
      <c r="AL4" s="96" t="s">
        <v>158</v>
      </c>
      <c r="AM4" s="96" t="s">
        <v>159</v>
      </c>
      <c r="AN4" s="96" t="s">
        <v>160</v>
      </c>
      <c r="AO4" s="91"/>
    </row>
    <row r="5" spans="1:41" ht="22.5" customHeight="1">
      <c r="B5" s="98" t="s">
        <v>161</v>
      </c>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row>
    <row r="6" spans="1:41" ht="27.75" customHeight="1">
      <c r="B6" s="99" t="s">
        <v>162</v>
      </c>
      <c r="C6" s="100"/>
      <c r="D6" s="97"/>
      <c r="E6" s="97"/>
      <c r="F6" s="97"/>
      <c r="G6" s="97"/>
      <c r="H6" s="97"/>
      <c r="I6" s="97"/>
      <c r="J6" s="97"/>
      <c r="K6" s="97"/>
      <c r="L6" s="97"/>
      <c r="M6" s="97"/>
      <c r="N6" s="97" t="s">
        <v>163</v>
      </c>
      <c r="O6" s="97"/>
      <c r="P6" s="97" t="s">
        <v>164</v>
      </c>
      <c r="Q6" s="97"/>
      <c r="R6" s="97"/>
      <c r="S6" s="97"/>
      <c r="T6" s="97"/>
      <c r="U6" s="97"/>
      <c r="V6" s="97"/>
      <c r="W6" s="97"/>
      <c r="X6" s="97"/>
      <c r="Y6" s="97"/>
      <c r="Z6" s="97"/>
      <c r="AA6" s="97"/>
      <c r="AB6" s="97"/>
      <c r="AC6" s="97"/>
      <c r="AD6" s="97"/>
      <c r="AE6" s="97"/>
      <c r="AF6" s="97"/>
      <c r="AG6" s="97"/>
      <c r="AH6" s="97"/>
      <c r="AI6" s="97"/>
      <c r="AJ6" s="97"/>
      <c r="AK6" s="97"/>
      <c r="AL6" s="97"/>
      <c r="AM6" s="97"/>
      <c r="AN6" s="97"/>
    </row>
    <row r="7" spans="1:41" ht="27.75" customHeight="1">
      <c r="B7" s="99" t="s">
        <v>165</v>
      </c>
      <c r="C7" s="100"/>
      <c r="D7" s="97" t="s">
        <v>164</v>
      </c>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row>
    <row r="8" spans="1:41" ht="22.5" customHeight="1">
      <c r="B8" s="101" t="s">
        <v>166</v>
      </c>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row>
    <row r="9" spans="1:41" ht="27.75" customHeight="1">
      <c r="B9" s="99" t="s">
        <v>167</v>
      </c>
      <c r="C9" s="97"/>
      <c r="D9" s="97"/>
      <c r="E9" s="97"/>
      <c r="F9" s="97"/>
      <c r="G9" s="97" t="s">
        <v>164</v>
      </c>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row>
    <row r="10" spans="1:41" ht="27.75" customHeight="1">
      <c r="B10" s="99" t="s">
        <v>168</v>
      </c>
      <c r="C10" s="97"/>
      <c r="D10" s="97"/>
      <c r="E10" s="97" t="s">
        <v>164</v>
      </c>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row>
    <row r="11" spans="1:41" ht="27.75" customHeight="1">
      <c r="B11" s="99" t="s">
        <v>169</v>
      </c>
      <c r="C11" s="97"/>
      <c r="D11" s="97"/>
      <c r="E11" s="97"/>
      <c r="F11" s="97"/>
      <c r="G11" s="97"/>
      <c r="H11" s="97"/>
      <c r="I11" s="97"/>
      <c r="J11" s="97"/>
      <c r="K11" s="97"/>
      <c r="L11" s="97" t="s">
        <v>164</v>
      </c>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row>
    <row r="12" spans="1:41" ht="27.75" customHeight="1">
      <c r="B12" s="99" t="s">
        <v>170</v>
      </c>
      <c r="C12" s="97"/>
      <c r="D12" s="97"/>
      <c r="E12" s="97"/>
      <c r="F12" s="97"/>
      <c r="G12" s="97"/>
      <c r="H12" s="97"/>
      <c r="I12" s="97"/>
      <c r="J12" s="97"/>
      <c r="K12" s="97"/>
      <c r="L12" s="97"/>
      <c r="M12" s="97" t="s">
        <v>164</v>
      </c>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row>
    <row r="13" spans="1:41" ht="22.5" customHeight="1">
      <c r="B13" s="101" t="s">
        <v>171</v>
      </c>
      <c r="C13" s="97"/>
      <c r="D13" s="97"/>
      <c r="E13" s="97"/>
      <c r="F13" s="97"/>
      <c r="G13" s="97"/>
      <c r="H13" s="97"/>
      <c r="I13" s="97"/>
      <c r="J13" s="97"/>
      <c r="K13" s="96" t="s">
        <v>5</v>
      </c>
      <c r="L13" s="96"/>
      <c r="M13" s="96"/>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row>
    <row r="14" spans="1:41" ht="27.75" customHeight="1">
      <c r="B14" s="99" t="s">
        <v>172</v>
      </c>
      <c r="C14" s="97" t="s">
        <v>164</v>
      </c>
      <c r="D14" s="97"/>
      <c r="E14" s="97"/>
      <c r="F14" s="97"/>
      <c r="G14" s="97"/>
      <c r="H14" s="97"/>
      <c r="I14" s="97"/>
      <c r="J14" s="97"/>
      <c r="K14" s="96"/>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row>
    <row r="15" spans="1:41" ht="27.75" customHeight="1">
      <c r="B15" s="99" t="s">
        <v>173</v>
      </c>
      <c r="C15" s="97"/>
      <c r="D15" s="97"/>
      <c r="E15" s="97"/>
      <c r="F15" s="97"/>
      <c r="G15" s="97"/>
      <c r="H15" s="97"/>
      <c r="I15" s="97" t="s">
        <v>164</v>
      </c>
      <c r="J15" s="97"/>
      <c r="K15" s="97"/>
      <c r="L15" s="96"/>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row>
    <row r="16" spans="1:41" ht="27.75" customHeight="1">
      <c r="B16" s="99" t="s">
        <v>174</v>
      </c>
      <c r="C16" s="97"/>
      <c r="D16" s="97"/>
      <c r="E16" s="97"/>
      <c r="F16" s="97"/>
      <c r="G16" s="97"/>
      <c r="H16" s="97" t="s">
        <v>164</v>
      </c>
      <c r="I16" s="97"/>
      <c r="J16" s="97"/>
      <c r="K16" s="97"/>
      <c r="L16" s="96"/>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row>
    <row r="17" spans="2:40" ht="27.75" customHeight="1">
      <c r="B17" s="99" t="s">
        <v>175</v>
      </c>
      <c r="C17" s="97"/>
      <c r="D17" s="97"/>
      <c r="E17" s="97"/>
      <c r="F17" s="97" t="s">
        <v>164</v>
      </c>
      <c r="G17" s="97"/>
      <c r="H17" s="97"/>
      <c r="I17" s="97"/>
      <c r="J17" s="97"/>
      <c r="K17" s="97"/>
      <c r="L17" s="96"/>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row>
    <row r="18" spans="2:40" ht="27.75" customHeight="1">
      <c r="B18" s="99" t="s">
        <v>176</v>
      </c>
      <c r="C18" s="97"/>
      <c r="D18" s="97"/>
      <c r="E18" s="97"/>
      <c r="F18" s="97"/>
      <c r="G18" s="97"/>
      <c r="H18" s="97"/>
      <c r="I18" s="97"/>
      <c r="J18" s="97" t="s">
        <v>163</v>
      </c>
      <c r="K18" s="97"/>
      <c r="L18" s="96"/>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row>
    <row r="19" spans="2:40" ht="27.75" customHeight="1">
      <c r="B19" s="99" t="s">
        <v>177</v>
      </c>
      <c r="C19" s="97"/>
      <c r="D19" s="97"/>
      <c r="E19" s="97"/>
      <c r="F19" s="97"/>
      <c r="G19" s="97"/>
      <c r="H19" s="97"/>
      <c r="I19" s="97"/>
      <c r="J19" s="97"/>
      <c r="K19" s="97" t="s">
        <v>164</v>
      </c>
      <c r="L19" s="96"/>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row>
    <row r="20" spans="2:40" ht="27.75" customHeight="1">
      <c r="B20" s="99" t="s">
        <v>178</v>
      </c>
      <c r="C20" s="97"/>
      <c r="D20" s="97"/>
      <c r="E20" s="97"/>
      <c r="F20" s="97"/>
      <c r="G20" s="97"/>
      <c r="H20" s="97"/>
      <c r="I20" s="97"/>
      <c r="J20" s="97"/>
      <c r="K20" s="97"/>
      <c r="L20" s="96"/>
      <c r="M20" s="97"/>
      <c r="N20" s="97" t="s">
        <v>164</v>
      </c>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row>
    <row r="21" spans="2:40" ht="27.75" customHeight="1">
      <c r="B21" s="99" t="s">
        <v>179</v>
      </c>
      <c r="C21" s="97"/>
      <c r="D21" s="97"/>
      <c r="E21" s="97"/>
      <c r="F21" s="97"/>
      <c r="G21" s="97"/>
      <c r="H21" s="97"/>
      <c r="I21" s="97"/>
      <c r="J21" s="97"/>
      <c r="K21" s="97"/>
      <c r="L21" s="96"/>
      <c r="M21" s="97"/>
      <c r="N21" s="97"/>
      <c r="O21" s="97" t="s">
        <v>164</v>
      </c>
      <c r="P21" s="97"/>
      <c r="Q21" s="97"/>
      <c r="R21" s="97" t="s">
        <v>163</v>
      </c>
      <c r="S21" s="97"/>
      <c r="T21" s="97"/>
      <c r="U21" s="97"/>
      <c r="V21" s="97"/>
      <c r="W21" s="97"/>
      <c r="X21" s="97"/>
      <c r="Y21" s="97"/>
      <c r="Z21" s="97"/>
      <c r="AA21" s="97"/>
      <c r="AB21" s="97"/>
      <c r="AC21" s="97"/>
      <c r="AD21" s="97"/>
      <c r="AE21" s="97"/>
      <c r="AF21" s="97"/>
      <c r="AG21" s="97"/>
      <c r="AH21" s="97"/>
      <c r="AI21" s="97"/>
      <c r="AJ21" s="97"/>
      <c r="AK21" s="97"/>
      <c r="AL21" s="97"/>
      <c r="AM21" s="97"/>
      <c r="AN21" s="97"/>
    </row>
    <row r="22" spans="2:40" ht="27.75" customHeight="1">
      <c r="B22" s="99" t="s">
        <v>180</v>
      </c>
      <c r="C22" s="97"/>
      <c r="D22" s="97"/>
      <c r="E22" s="97"/>
      <c r="F22" s="97"/>
      <c r="G22" s="97"/>
      <c r="H22" s="97"/>
      <c r="I22" s="97"/>
      <c r="J22" s="97"/>
      <c r="K22" s="97"/>
      <c r="L22" s="96"/>
      <c r="M22" s="97"/>
      <c r="N22" s="97"/>
      <c r="O22" s="97"/>
      <c r="P22" s="97"/>
      <c r="Q22" s="97" t="s">
        <v>164</v>
      </c>
      <c r="R22" s="97"/>
      <c r="S22" s="97"/>
      <c r="T22" s="97"/>
      <c r="U22" s="97"/>
      <c r="V22" s="97"/>
      <c r="W22" s="97"/>
      <c r="X22" s="97"/>
      <c r="Y22" s="97"/>
      <c r="Z22" s="97"/>
      <c r="AA22" s="97"/>
      <c r="AB22" s="97"/>
      <c r="AC22" s="97"/>
      <c r="AD22" s="97"/>
      <c r="AE22" s="97"/>
      <c r="AF22" s="97"/>
      <c r="AG22" s="97"/>
      <c r="AH22" s="97"/>
      <c r="AI22" s="97"/>
      <c r="AJ22" s="97"/>
      <c r="AK22" s="97"/>
      <c r="AL22" s="97"/>
      <c r="AM22" s="97"/>
      <c r="AN22" s="97"/>
    </row>
    <row r="23" spans="2:40" ht="22.5" customHeight="1">
      <c r="B23" s="101" t="s">
        <v>181</v>
      </c>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row>
    <row r="24" spans="2:40" ht="28.5" customHeight="1">
      <c r="B24" s="99" t="s">
        <v>182</v>
      </c>
      <c r="C24" s="97"/>
      <c r="D24" s="97"/>
      <c r="E24" s="97"/>
      <c r="F24" s="97"/>
      <c r="G24" s="97"/>
      <c r="H24" s="97"/>
      <c r="I24" s="97"/>
      <c r="J24" s="97"/>
      <c r="K24" s="97"/>
      <c r="L24" s="97"/>
      <c r="M24" s="97"/>
      <c r="N24" s="97"/>
      <c r="O24" s="97"/>
      <c r="P24" s="97"/>
      <c r="Q24" s="97"/>
      <c r="R24" s="97"/>
      <c r="S24" s="97"/>
      <c r="T24" s="97"/>
      <c r="U24" s="97"/>
      <c r="V24" s="97"/>
      <c r="W24" s="97"/>
      <c r="X24" s="97"/>
      <c r="Y24" s="97"/>
      <c r="Z24" s="97"/>
      <c r="AA24" s="97" t="s">
        <v>163</v>
      </c>
      <c r="AB24" s="97"/>
      <c r="AC24" s="97"/>
      <c r="AD24" s="97"/>
      <c r="AE24" s="97"/>
      <c r="AF24" s="97"/>
      <c r="AG24" s="97"/>
      <c r="AH24" s="97"/>
      <c r="AI24" s="97"/>
      <c r="AJ24" s="97"/>
      <c r="AK24" s="97"/>
      <c r="AL24" s="97"/>
      <c r="AM24" s="97"/>
      <c r="AN24" s="97"/>
    </row>
    <row r="25" spans="2:40" ht="22.5" customHeight="1">
      <c r="B25" s="101" t="s">
        <v>183</v>
      </c>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row>
    <row r="26" spans="2:40" ht="27.75" customHeight="1">
      <c r="B26" s="99" t="s">
        <v>184</v>
      </c>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t="s">
        <v>163</v>
      </c>
      <c r="AC26" s="97"/>
      <c r="AD26" s="97"/>
      <c r="AE26" s="97"/>
      <c r="AF26" s="97"/>
      <c r="AG26" s="97"/>
      <c r="AH26" s="97"/>
      <c r="AI26" s="97"/>
      <c r="AJ26" s="97"/>
      <c r="AK26" s="97"/>
      <c r="AL26" s="97"/>
      <c r="AM26" s="97"/>
      <c r="AN26" s="97"/>
    </row>
    <row r="27" spans="2:40" ht="27.75" customHeight="1">
      <c r="B27" s="99" t="s">
        <v>185</v>
      </c>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t="s">
        <v>163</v>
      </c>
      <c r="AD27" s="97"/>
      <c r="AE27" s="97"/>
      <c r="AF27" s="97"/>
      <c r="AG27" s="97"/>
      <c r="AH27" s="97"/>
      <c r="AI27" s="97"/>
      <c r="AJ27" s="97"/>
      <c r="AK27" s="97"/>
      <c r="AL27" s="97"/>
      <c r="AM27" s="97"/>
      <c r="AN27" s="97"/>
    </row>
    <row r="28" spans="2:40" ht="27.75" customHeight="1">
      <c r="B28" s="99" t="s">
        <v>186</v>
      </c>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t="s">
        <v>163</v>
      </c>
      <c r="AE28" s="97"/>
      <c r="AF28" s="97"/>
      <c r="AG28" s="97"/>
      <c r="AH28" s="97"/>
      <c r="AI28" s="97"/>
      <c r="AJ28" s="97"/>
      <c r="AK28" s="97"/>
      <c r="AL28" s="97"/>
      <c r="AM28" s="97"/>
      <c r="AN28" s="97"/>
    </row>
    <row r="29" spans="2:40" ht="22.5" customHeight="1">
      <c r="B29" s="101" t="s">
        <v>187</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row>
    <row r="30" spans="2:40" ht="27.75" customHeight="1">
      <c r="B30" s="99" t="s">
        <v>188</v>
      </c>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t="s">
        <v>163</v>
      </c>
      <c r="AF30" s="97"/>
      <c r="AG30" s="97"/>
      <c r="AH30" s="97"/>
      <c r="AI30" s="97"/>
      <c r="AJ30" s="97"/>
      <c r="AK30" s="97"/>
      <c r="AL30" s="97"/>
      <c r="AM30" s="97"/>
      <c r="AN30" s="97"/>
    </row>
    <row r="31" spans="2:40" ht="27.75" customHeight="1">
      <c r="B31" s="99" t="s">
        <v>189</v>
      </c>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t="s">
        <v>163</v>
      </c>
      <c r="AG31" s="97"/>
      <c r="AH31" s="97"/>
      <c r="AI31" s="97"/>
      <c r="AJ31" s="97"/>
      <c r="AK31" s="97"/>
      <c r="AL31" s="97"/>
      <c r="AM31" s="97"/>
      <c r="AN31" s="97"/>
    </row>
    <row r="32" spans="2:40" ht="22.5" customHeight="1">
      <c r="B32" s="101" t="s">
        <v>190</v>
      </c>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row>
    <row r="33" spans="2:40" ht="27.75" customHeight="1">
      <c r="B33" s="102" t="s">
        <v>191</v>
      </c>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t="s">
        <v>163</v>
      </c>
      <c r="AH33" s="97"/>
      <c r="AI33" s="97"/>
      <c r="AJ33" s="97"/>
      <c r="AK33" s="97"/>
      <c r="AL33" s="97"/>
      <c r="AM33" s="97"/>
      <c r="AN33" s="97"/>
    </row>
    <row r="34" spans="2:40" ht="27.75" customHeight="1">
      <c r="B34" s="102" t="s">
        <v>192</v>
      </c>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t="s">
        <v>163</v>
      </c>
      <c r="AM34" s="97"/>
      <c r="AN34" s="97"/>
    </row>
    <row r="35" spans="2:40" ht="27.75" customHeight="1">
      <c r="B35" s="103" t="s">
        <v>193</v>
      </c>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t="s">
        <v>163</v>
      </c>
      <c r="AJ35" s="97"/>
      <c r="AK35" s="97"/>
      <c r="AL35" s="97"/>
      <c r="AM35" s="97"/>
      <c r="AN35" s="97"/>
    </row>
    <row r="36" spans="2:40" ht="22.5" customHeight="1">
      <c r="B36" s="101" t="s">
        <v>194</v>
      </c>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row>
    <row r="37" spans="2:40" ht="27.75" customHeight="1">
      <c r="B37" s="99" t="s">
        <v>195</v>
      </c>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t="s">
        <v>163</v>
      </c>
      <c r="AI37" s="97"/>
      <c r="AJ37" s="97"/>
      <c r="AK37" s="97"/>
      <c r="AL37" s="97"/>
      <c r="AM37" s="97"/>
      <c r="AN37" s="97"/>
    </row>
    <row r="38" spans="2:40" ht="27.75" customHeight="1">
      <c r="B38" s="99" t="s">
        <v>196</v>
      </c>
      <c r="C38" s="97"/>
      <c r="D38" s="97"/>
      <c r="E38" s="97"/>
      <c r="F38" s="97"/>
      <c r="G38" s="97"/>
      <c r="H38" s="97"/>
      <c r="I38" s="97"/>
      <c r="J38" s="97"/>
      <c r="K38" s="97"/>
      <c r="L38" s="97"/>
      <c r="M38" s="97"/>
      <c r="N38" s="97"/>
      <c r="O38" s="97"/>
      <c r="P38" s="97"/>
      <c r="Q38" s="97"/>
      <c r="R38" s="97"/>
      <c r="S38" s="97"/>
      <c r="T38" s="97" t="s">
        <v>163</v>
      </c>
      <c r="U38" s="97"/>
      <c r="V38" s="97"/>
      <c r="W38" s="97"/>
      <c r="X38" s="97"/>
      <c r="Y38" s="97"/>
      <c r="Z38" s="97"/>
      <c r="AA38" s="97"/>
      <c r="AB38" s="97"/>
      <c r="AC38" s="97"/>
      <c r="AD38" s="97"/>
      <c r="AE38" s="97"/>
      <c r="AF38" s="97"/>
      <c r="AG38" s="97"/>
      <c r="AH38" s="97"/>
      <c r="AI38" s="97"/>
      <c r="AJ38" s="97" t="s">
        <v>163</v>
      </c>
      <c r="AK38" s="97"/>
      <c r="AL38" s="97"/>
      <c r="AM38" s="97"/>
      <c r="AN38" s="97"/>
    </row>
    <row r="39" spans="2:40" ht="27.75" customHeight="1">
      <c r="B39" s="99" t="s">
        <v>197</v>
      </c>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t="s">
        <v>163</v>
      </c>
      <c r="AL39" s="97"/>
      <c r="AM39" s="97"/>
      <c r="AN39" s="97"/>
    </row>
    <row r="40" spans="2:40" ht="27.75" customHeight="1">
      <c r="B40" s="99" t="s">
        <v>198</v>
      </c>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t="s">
        <v>163</v>
      </c>
      <c r="AN40" s="97"/>
    </row>
    <row r="41" spans="2:40" ht="15" customHeight="1">
      <c r="B41" s="103"/>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row>
    <row r="42" spans="2:40" ht="15" customHeight="1">
      <c r="B42" s="103"/>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row>
    <row r="1048571" ht="12.75" customHeight="1"/>
    <row r="1048572" ht="12.75" customHeight="1"/>
    <row r="1048573" ht="12.75" customHeight="1"/>
    <row r="1048574" ht="12.75" customHeight="1"/>
    <row r="1048575" ht="12.75" customHeight="1"/>
    <row r="1048576" ht="12.75" customHeight="1"/>
  </sheetData>
  <mergeCells count="7">
    <mergeCell ref="AA3:AG3"/>
    <mergeCell ref="AH3:AN3"/>
    <mergeCell ref="B1:B2"/>
    <mergeCell ref="C3:J3"/>
    <mergeCell ref="K3:M3"/>
    <mergeCell ref="N3:T3"/>
    <mergeCell ref="U3:Z3"/>
  </mergeCells>
  <conditionalFormatting sqref="AA3 C3:C1048576 K3:K1048576 N3:N1048576 U3:U1048576 AN4 D4:J1048576 L4:M1048576 O4:T1048576 V4:AM1048576 AG5:AN1048576">
    <cfRule type="cellIs" dxfId="14" priority="2" operator="equal">
      <formula>"x"</formula>
    </cfRule>
  </conditionalFormatting>
  <hyperlinks>
    <hyperlink ref="B3" r:id="rId1" xr:uid="{00000000-0004-0000-03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Roman,Normal"&amp;12&amp;A</oddHeader>
    <oddFooter>&amp;C&amp;"Times New Roman,Normal"&amp;12Page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V1048576"/>
  <sheetViews>
    <sheetView tabSelected="1" topLeftCell="M1" zoomScaleNormal="100" workbookViewId="0">
      <pane ySplit="4" topLeftCell="A132" activePane="bottomLeft" state="frozen"/>
      <selection activeCell="M1" sqref="M1"/>
      <selection pane="bottomLeft" activeCell="B134" sqref="B134"/>
    </sheetView>
  </sheetViews>
  <sheetFormatPr baseColWidth="10" defaultColWidth="11.5703125" defaultRowHeight="15" customHeight="1"/>
  <cols>
    <col min="1" max="1" width="16.42578125" style="88" customWidth="1"/>
    <col min="2" max="2" width="22.42578125" style="88" customWidth="1"/>
    <col min="3" max="3" width="32.140625" style="104" customWidth="1"/>
    <col min="4" max="4" width="9.42578125" style="88" customWidth="1"/>
    <col min="5" max="5" width="14.5703125" style="88" customWidth="1"/>
    <col min="6" max="6" width="12.140625" style="89" customWidth="1"/>
    <col min="7" max="7" width="5.42578125" style="88" customWidth="1"/>
    <col min="8" max="8" width="4.85546875" style="88" customWidth="1"/>
    <col min="9" max="9" width="3.85546875" style="88" customWidth="1"/>
    <col min="10" max="10" width="3.42578125" style="88" customWidth="1"/>
    <col min="11" max="12" width="6.5703125" style="88" customWidth="1"/>
    <col min="13" max="13" width="6" style="88" customWidth="1"/>
    <col min="14" max="14" width="9.5703125" style="88" customWidth="1"/>
    <col min="15" max="15" width="11" style="88" customWidth="1"/>
    <col min="16" max="16" width="7.42578125" style="88" customWidth="1"/>
    <col min="17" max="17" width="8.5703125" style="88" customWidth="1"/>
    <col min="18" max="18" width="5.42578125" style="89" customWidth="1"/>
    <col min="19" max="19" width="5.42578125" style="88" customWidth="1"/>
    <col min="20" max="20" width="17" style="88" customWidth="1"/>
    <col min="21" max="21" width="20.5703125" style="89" customWidth="1"/>
    <col min="22" max="23" width="19.42578125" style="89" customWidth="1"/>
    <col min="24" max="26" width="25.5703125" style="89" customWidth="1"/>
    <col min="27" max="27" width="10" style="88" customWidth="1"/>
    <col min="28" max="28" width="3.42578125" style="15" customWidth="1"/>
    <col min="29" max="29" width="4.85546875" style="15" customWidth="1"/>
    <col min="30" max="30" width="3.42578125" style="15" customWidth="1"/>
    <col min="31" max="31" width="5.140625" style="15" customWidth="1"/>
    <col min="32" max="32" width="3.42578125" style="15" customWidth="1"/>
    <col min="33" max="33" width="4.42578125" style="15" customWidth="1"/>
    <col min="34" max="34" width="3.42578125" style="15" customWidth="1"/>
    <col min="35" max="35" width="4.42578125" style="15" customWidth="1"/>
    <col min="36" max="37" width="3.42578125" style="15" customWidth="1"/>
    <col min="38" max="43" width="2.85546875" style="15" customWidth="1"/>
    <col min="44" max="44" width="7.85546875" style="15" customWidth="1"/>
    <col min="45" max="45" width="7.42578125" style="15" customWidth="1"/>
    <col min="46" max="46" width="6.5703125" style="15" customWidth="1"/>
    <col min="47" max="47" width="16.140625" style="15" customWidth="1"/>
    <col min="48" max="48" width="16" style="15" customWidth="1"/>
  </cols>
  <sheetData>
    <row r="1" spans="1:48" ht="15" customHeight="1">
      <c r="A1" s="105"/>
      <c r="B1" s="105"/>
      <c r="C1" s="106"/>
      <c r="D1" s="107">
        <f>COUNTIF(CommunMention,"Oui")</f>
        <v>75</v>
      </c>
      <c r="F1" s="108" t="s">
        <v>199</v>
      </c>
      <c r="J1" s="89">
        <f>SUM(TotalTP)/2</f>
        <v>191</v>
      </c>
      <c r="K1" s="89">
        <f>SUM(TotalProjetEns)/2</f>
        <v>6</v>
      </c>
      <c r="L1" s="89"/>
      <c r="M1" s="109">
        <f>SUM(TotalECUE)/2</f>
        <v>1615</v>
      </c>
      <c r="N1" s="91">
        <f>SUM(TotalProjet)/2</f>
        <v>120</v>
      </c>
      <c r="P1" s="91">
        <f>SUM(TotalStageEtudiant)/2</f>
        <v>0</v>
      </c>
      <c r="Q1" s="91">
        <f>SUM(TotalTutorat)/2</f>
        <v>10</v>
      </c>
      <c r="T1" s="91">
        <f>SUM(TotalECTS)/2</f>
        <v>180</v>
      </c>
      <c r="AB1" s="110">
        <f>COUNTIF(NombreExpression,"x")</f>
        <v>15</v>
      </c>
      <c r="AC1" s="110">
        <f>COUNTIF(NombreTEDS,"x")</f>
        <v>1</v>
      </c>
      <c r="AD1" s="110">
        <f>COUNTIF(NombreMTU,"x")</f>
        <v>3</v>
      </c>
      <c r="AE1" s="110">
        <f>COUNTIF(NombreInformationnelle,"x")</f>
        <v>3</v>
      </c>
      <c r="AF1" s="110">
        <f>COUNTIF(NombreVSS,"x")</f>
        <v>1</v>
      </c>
      <c r="AG1" s="110">
        <f>COUNTIF(NombreNumérique,"x")</f>
        <v>3</v>
      </c>
      <c r="AH1" s="110">
        <f>COUNTIF(NombreInternationale,"x")</f>
        <v>10</v>
      </c>
      <c r="AI1" s="110">
        <f>COUNTIF(NombreProfessionnelle,"x")</f>
        <v>3</v>
      </c>
      <c r="AJ1" s="110">
        <f>COUNTIF(NombreRecherche,"x")</f>
        <v>0</v>
      </c>
      <c r="AK1" s="110">
        <f>COUNTIF(NombreCollab,"x")</f>
        <v>0</v>
      </c>
      <c r="AS1" s="111">
        <f>SUM(TotalDistanciel)/2</f>
        <v>0</v>
      </c>
      <c r="AT1" s="112">
        <f>SUM(TotalHybride)/2</f>
        <v>183</v>
      </c>
      <c r="AV1" s="113">
        <f>SUM(TotalMaquette)/2</f>
        <v>1615</v>
      </c>
    </row>
    <row r="2" spans="1:48" ht="48" customHeight="1">
      <c r="A2" s="286" t="s">
        <v>200</v>
      </c>
      <c r="B2" s="286"/>
      <c r="C2" s="286"/>
      <c r="D2" s="114"/>
      <c r="E2" s="114"/>
      <c r="F2" s="115"/>
      <c r="G2" s="287" t="s">
        <v>201</v>
      </c>
      <c r="H2" s="287"/>
      <c r="I2" s="287"/>
      <c r="J2" s="287"/>
      <c r="K2" s="287"/>
      <c r="L2" s="287"/>
      <c r="M2" s="287"/>
      <c r="N2" s="288" t="s">
        <v>202</v>
      </c>
      <c r="O2" s="288"/>
      <c r="P2" s="288"/>
      <c r="Q2" s="288"/>
      <c r="R2" s="289" t="s">
        <v>203</v>
      </c>
      <c r="S2" s="289"/>
      <c r="T2" s="289"/>
      <c r="U2" s="289"/>
      <c r="V2" s="289"/>
      <c r="W2" s="116" t="s">
        <v>204</v>
      </c>
      <c r="X2" s="116"/>
      <c r="Y2" s="116"/>
      <c r="Z2" s="116"/>
      <c r="AA2" s="117"/>
      <c r="AB2" s="290" t="s">
        <v>205</v>
      </c>
      <c r="AC2" s="290"/>
      <c r="AD2" s="290"/>
      <c r="AE2" s="290"/>
      <c r="AF2" s="290"/>
      <c r="AG2" s="290"/>
      <c r="AH2" s="290"/>
      <c r="AI2" s="290"/>
      <c r="AJ2" s="290"/>
      <c r="AK2" s="290"/>
      <c r="AL2" s="290"/>
      <c r="AM2" s="290"/>
      <c r="AN2" s="290"/>
      <c r="AO2" s="290"/>
      <c r="AP2" s="290"/>
      <c r="AQ2" s="290"/>
      <c r="AR2" s="291" t="s">
        <v>206</v>
      </c>
      <c r="AS2" s="291"/>
      <c r="AT2" s="291"/>
      <c r="AU2" s="291"/>
      <c r="AV2" s="292" t="s">
        <v>207</v>
      </c>
    </row>
    <row r="3" spans="1:48" ht="36.75" customHeight="1">
      <c r="A3" s="293" t="s">
        <v>208</v>
      </c>
      <c r="B3" s="293" t="s">
        <v>209</v>
      </c>
      <c r="C3" s="294" t="s">
        <v>210</v>
      </c>
      <c r="D3" s="295" t="s">
        <v>211</v>
      </c>
      <c r="E3" s="293" t="s">
        <v>212</v>
      </c>
      <c r="F3" s="296" t="s">
        <v>213</v>
      </c>
      <c r="G3" s="287"/>
      <c r="H3" s="287"/>
      <c r="I3" s="287"/>
      <c r="J3" s="287"/>
      <c r="K3" s="287"/>
      <c r="L3" s="287"/>
      <c r="M3" s="287"/>
      <c r="N3" s="118" t="s">
        <v>214</v>
      </c>
      <c r="O3" s="288" t="s">
        <v>215</v>
      </c>
      <c r="P3" s="288"/>
      <c r="Q3" s="119" t="s">
        <v>216</v>
      </c>
      <c r="R3" s="297" t="s">
        <v>217</v>
      </c>
      <c r="S3" s="297" t="s">
        <v>218</v>
      </c>
      <c r="T3" s="298" t="s">
        <v>219</v>
      </c>
      <c r="U3" s="299" t="s">
        <v>220</v>
      </c>
      <c r="V3" s="299"/>
      <c r="W3" s="299"/>
      <c r="X3" s="300" t="s">
        <v>221</v>
      </c>
      <c r="Y3" s="300"/>
      <c r="Z3" s="300"/>
      <c r="AA3" s="301" t="s">
        <v>222</v>
      </c>
      <c r="AB3" s="302" t="s">
        <v>223</v>
      </c>
      <c r="AC3" s="302"/>
      <c r="AD3" s="302"/>
      <c r="AE3" s="302"/>
      <c r="AF3" s="302"/>
      <c r="AG3" s="302"/>
      <c r="AH3" s="302"/>
      <c r="AI3" s="302"/>
      <c r="AJ3" s="302"/>
      <c r="AK3" s="302"/>
      <c r="AL3" s="302" t="s">
        <v>224</v>
      </c>
      <c r="AM3" s="302"/>
      <c r="AN3" s="302"/>
      <c r="AO3" s="302"/>
      <c r="AP3" s="302"/>
      <c r="AQ3" s="302"/>
      <c r="AR3" s="303" t="s">
        <v>225</v>
      </c>
      <c r="AS3" s="303"/>
      <c r="AT3" s="303"/>
      <c r="AU3" s="121" t="s">
        <v>226</v>
      </c>
      <c r="AV3" s="292"/>
    </row>
    <row r="4" spans="1:48" ht="106.5" customHeight="1">
      <c r="A4" s="293"/>
      <c r="B4" s="293"/>
      <c r="C4" s="294"/>
      <c r="D4" s="295"/>
      <c r="E4" s="293"/>
      <c r="F4" s="296"/>
      <c r="G4" s="122" t="s">
        <v>100</v>
      </c>
      <c r="H4" s="123" t="s">
        <v>102</v>
      </c>
      <c r="I4" s="123" t="s">
        <v>106</v>
      </c>
      <c r="J4" s="123" t="s">
        <v>108</v>
      </c>
      <c r="K4" s="124" t="s">
        <v>227</v>
      </c>
      <c r="L4" s="125" t="s">
        <v>228</v>
      </c>
      <c r="M4" s="123" t="s">
        <v>229</v>
      </c>
      <c r="N4" s="126" t="s">
        <v>230</v>
      </c>
      <c r="O4" s="126" t="s">
        <v>231</v>
      </c>
      <c r="P4" s="126" t="s">
        <v>232</v>
      </c>
      <c r="Q4" s="126" t="s">
        <v>233</v>
      </c>
      <c r="R4" s="297"/>
      <c r="S4" s="297"/>
      <c r="T4" s="298"/>
      <c r="U4" s="120" t="s">
        <v>234</v>
      </c>
      <c r="V4" s="120" t="s">
        <v>235</v>
      </c>
      <c r="W4" s="120" t="s">
        <v>236</v>
      </c>
      <c r="X4" s="120" t="s">
        <v>237</v>
      </c>
      <c r="Y4" s="120" t="s">
        <v>238</v>
      </c>
      <c r="Z4" s="120" t="s">
        <v>239</v>
      </c>
      <c r="AA4" s="301"/>
      <c r="AB4" s="127" t="s">
        <v>240</v>
      </c>
      <c r="AC4" s="128" t="s">
        <v>104</v>
      </c>
      <c r="AD4" s="127" t="s">
        <v>241</v>
      </c>
      <c r="AE4" s="127" t="s">
        <v>242</v>
      </c>
      <c r="AF4" s="127" t="s">
        <v>243</v>
      </c>
      <c r="AG4" s="129" t="s">
        <v>244</v>
      </c>
      <c r="AH4" s="129" t="s">
        <v>245</v>
      </c>
      <c r="AI4" s="129" t="s">
        <v>57</v>
      </c>
      <c r="AJ4" s="130" t="s">
        <v>246</v>
      </c>
      <c r="AK4" s="131" t="s">
        <v>73</v>
      </c>
      <c r="AL4" s="132" t="s">
        <v>247</v>
      </c>
      <c r="AM4" s="132" t="s">
        <v>248</v>
      </c>
      <c r="AN4" s="132" t="s">
        <v>249</v>
      </c>
      <c r="AO4" s="132" t="s">
        <v>250</v>
      </c>
      <c r="AP4" s="132" t="s">
        <v>251</v>
      </c>
      <c r="AQ4" s="132" t="s">
        <v>252</v>
      </c>
      <c r="AR4" s="133" t="s">
        <v>253</v>
      </c>
      <c r="AS4" s="133" t="s">
        <v>254</v>
      </c>
      <c r="AT4" s="133" t="s">
        <v>255</v>
      </c>
      <c r="AU4" s="133" t="s">
        <v>256</v>
      </c>
      <c r="AV4" s="292"/>
    </row>
    <row r="5" spans="1:48" ht="30.75" customHeight="1">
      <c r="A5" s="134" t="s">
        <v>257</v>
      </c>
      <c r="B5" s="135"/>
      <c r="C5" s="136"/>
      <c r="D5" s="135"/>
      <c r="E5" s="135"/>
      <c r="F5" s="137"/>
      <c r="G5" s="135"/>
      <c r="H5" s="135"/>
      <c r="I5" s="135"/>
      <c r="J5" s="135"/>
      <c r="K5" s="135"/>
      <c r="L5" s="135"/>
      <c r="M5" s="135"/>
      <c r="N5" s="135"/>
      <c r="O5" s="135"/>
      <c r="P5" s="135"/>
      <c r="Q5" s="135"/>
      <c r="R5" s="138"/>
      <c r="S5" s="135"/>
      <c r="T5" s="135"/>
      <c r="U5" s="135"/>
      <c r="V5" s="135"/>
      <c r="W5" s="135"/>
      <c r="X5" s="135"/>
      <c r="Y5" s="135"/>
      <c r="Z5" s="135"/>
      <c r="AA5" s="135"/>
      <c r="AB5" s="304" t="s">
        <v>258</v>
      </c>
      <c r="AC5" s="304"/>
      <c r="AD5" s="304"/>
      <c r="AE5" s="304"/>
      <c r="AF5" s="304"/>
      <c r="AG5" s="139"/>
      <c r="AH5" s="305" t="s">
        <v>259</v>
      </c>
      <c r="AI5" s="305"/>
      <c r="AJ5" s="305" t="s">
        <v>21</v>
      </c>
      <c r="AK5" s="305"/>
      <c r="AL5" s="140"/>
      <c r="AM5" s="140"/>
      <c r="AN5" s="140"/>
      <c r="AO5" s="140"/>
      <c r="AP5" s="140"/>
      <c r="AQ5" s="140"/>
      <c r="AR5" s="140"/>
      <c r="AS5" s="140"/>
      <c r="AT5" s="140"/>
      <c r="AU5" s="140"/>
      <c r="AV5" s="140"/>
    </row>
    <row r="6" spans="1:48" ht="22.5" customHeight="1">
      <c r="A6" s="306" t="s">
        <v>116</v>
      </c>
      <c r="B6" s="306"/>
      <c r="C6" s="306"/>
      <c r="D6" s="141"/>
      <c r="E6" s="141"/>
      <c r="F6" s="142"/>
      <c r="G6" s="141"/>
      <c r="H6" s="141"/>
      <c r="I6" s="141"/>
      <c r="J6" s="141"/>
      <c r="K6" s="141"/>
      <c r="L6" s="141"/>
      <c r="M6" s="141"/>
      <c r="N6" s="141"/>
      <c r="O6" s="141"/>
      <c r="P6" s="141"/>
      <c r="Q6" s="141"/>
      <c r="R6" s="142"/>
      <c r="S6" s="141"/>
      <c r="T6" s="141"/>
      <c r="U6" s="141"/>
      <c r="V6" s="141"/>
      <c r="W6" s="141"/>
      <c r="X6" s="141"/>
      <c r="Y6" s="141"/>
      <c r="Z6" s="141"/>
      <c r="AA6" s="141"/>
      <c r="AB6" s="143"/>
      <c r="AC6" s="143"/>
      <c r="AD6" s="143"/>
      <c r="AE6" s="143"/>
      <c r="AF6" s="143"/>
      <c r="AG6" s="144"/>
      <c r="AH6" s="143"/>
      <c r="AI6" s="143"/>
      <c r="AJ6" s="143"/>
      <c r="AK6" s="143"/>
      <c r="AL6" s="145"/>
      <c r="AM6" s="145"/>
      <c r="AN6" s="145"/>
      <c r="AO6" s="145"/>
      <c r="AP6" s="145"/>
      <c r="AQ6" s="145"/>
      <c r="AR6" s="145"/>
      <c r="AS6" s="145"/>
      <c r="AT6" s="145"/>
      <c r="AU6" s="145"/>
      <c r="AV6" s="146"/>
    </row>
    <row r="7" spans="1:48" ht="14.25" customHeight="1">
      <c r="A7" s="307" t="s">
        <v>260</v>
      </c>
      <c r="B7" s="308" t="s">
        <v>261</v>
      </c>
      <c r="C7" s="148"/>
      <c r="D7" s="149" t="s">
        <v>262</v>
      </c>
      <c r="E7" s="150" t="s">
        <v>263</v>
      </c>
      <c r="F7" s="151" t="s">
        <v>264</v>
      </c>
      <c r="G7" s="152"/>
      <c r="H7" s="153">
        <v>16</v>
      </c>
      <c r="I7" s="153"/>
      <c r="J7" s="153">
        <v>8</v>
      </c>
      <c r="K7" s="153"/>
      <c r="L7" s="153"/>
      <c r="M7" s="154">
        <f>SUM(G7:K7)</f>
        <v>24</v>
      </c>
      <c r="N7" s="152"/>
      <c r="O7" s="152"/>
      <c r="P7" s="152"/>
      <c r="Q7" s="155"/>
      <c r="R7" s="156"/>
      <c r="S7" s="309">
        <v>3.9</v>
      </c>
      <c r="T7" s="310">
        <v>3</v>
      </c>
      <c r="U7" s="158"/>
      <c r="V7" s="158"/>
      <c r="W7" s="158"/>
      <c r="X7" s="159"/>
      <c r="Y7" s="159"/>
      <c r="Z7" s="159"/>
      <c r="AA7" s="160"/>
      <c r="AB7" s="161"/>
      <c r="AC7" s="161"/>
      <c r="AD7" s="162"/>
      <c r="AE7" s="162"/>
      <c r="AF7" s="162"/>
      <c r="AG7" s="162"/>
      <c r="AH7" s="162"/>
      <c r="AI7" s="162"/>
      <c r="AJ7" s="162"/>
      <c r="AK7" s="163"/>
      <c r="AL7" s="162" t="s">
        <v>163</v>
      </c>
      <c r="AM7" s="162"/>
      <c r="AN7" s="162"/>
      <c r="AO7" s="162"/>
      <c r="AP7" s="162"/>
      <c r="AQ7" s="162"/>
      <c r="AR7" s="164">
        <f t="shared" ref="AR7:AR12" si="0">M7</f>
        <v>24</v>
      </c>
      <c r="AS7" s="165">
        <v>0</v>
      </c>
      <c r="AT7" s="165">
        <v>0</v>
      </c>
      <c r="AU7" s="166" t="s">
        <v>265</v>
      </c>
      <c r="AV7" s="167">
        <f t="shared" ref="AV7:AV12" si="1">M7</f>
        <v>24</v>
      </c>
    </row>
    <row r="8" spans="1:48" ht="24" customHeight="1">
      <c r="A8" s="307"/>
      <c r="B8" s="308"/>
      <c r="C8" s="168" t="s">
        <v>266</v>
      </c>
      <c r="D8" s="149" t="s">
        <v>262</v>
      </c>
      <c r="E8" s="150" t="s">
        <v>263</v>
      </c>
      <c r="F8" s="151" t="s">
        <v>264</v>
      </c>
      <c r="G8" s="152"/>
      <c r="H8" s="153">
        <v>16</v>
      </c>
      <c r="I8" s="153"/>
      <c r="J8" s="153">
        <v>8</v>
      </c>
      <c r="K8" s="153"/>
      <c r="L8" s="153"/>
      <c r="M8" s="154">
        <v>0</v>
      </c>
      <c r="N8" s="152"/>
      <c r="O8" s="152"/>
      <c r="P8" s="152"/>
      <c r="Q8" s="155"/>
      <c r="R8" s="156"/>
      <c r="S8" s="309"/>
      <c r="T8" s="310"/>
      <c r="U8" s="169" t="s">
        <v>267</v>
      </c>
      <c r="V8" s="169" t="s">
        <v>268</v>
      </c>
      <c r="W8" s="169" t="s">
        <v>269</v>
      </c>
      <c r="X8" s="170" t="s">
        <v>270</v>
      </c>
      <c r="Y8" s="170" t="s">
        <v>271</v>
      </c>
      <c r="Z8" s="170" t="s">
        <v>272</v>
      </c>
      <c r="AA8" s="160">
        <v>2</v>
      </c>
      <c r="AB8" s="161"/>
      <c r="AC8" s="161"/>
      <c r="AD8" s="162"/>
      <c r="AE8" s="162"/>
      <c r="AF8" s="162"/>
      <c r="AG8" s="162"/>
      <c r="AH8" s="162"/>
      <c r="AI8" s="162"/>
      <c r="AJ8" s="162"/>
      <c r="AK8" s="163"/>
      <c r="AL8" s="162" t="s">
        <v>163</v>
      </c>
      <c r="AM8" s="162"/>
      <c r="AN8" s="162"/>
      <c r="AO8" s="162"/>
      <c r="AP8" s="162"/>
      <c r="AQ8" s="162"/>
      <c r="AR8" s="164">
        <f t="shared" si="0"/>
        <v>0</v>
      </c>
      <c r="AS8" s="165">
        <v>0</v>
      </c>
      <c r="AT8" s="165">
        <v>0</v>
      </c>
      <c r="AU8" s="166" t="s">
        <v>273</v>
      </c>
      <c r="AV8" s="167">
        <f t="shared" si="1"/>
        <v>0</v>
      </c>
    </row>
    <row r="9" spans="1:48" ht="24" customHeight="1">
      <c r="A9" s="307"/>
      <c r="B9" s="308"/>
      <c r="C9" s="171" t="s">
        <v>274</v>
      </c>
      <c r="D9" s="149" t="s">
        <v>262</v>
      </c>
      <c r="E9" s="150" t="s">
        <v>263</v>
      </c>
      <c r="F9" s="151" t="s">
        <v>264</v>
      </c>
      <c r="G9" s="153"/>
      <c r="H9" s="153">
        <v>16</v>
      </c>
      <c r="I9" s="153"/>
      <c r="J9" s="153">
        <v>8</v>
      </c>
      <c r="K9" s="153"/>
      <c r="L9" s="153"/>
      <c r="M9" s="154">
        <v>0</v>
      </c>
      <c r="N9" s="152"/>
      <c r="O9" s="153"/>
      <c r="P9" s="153"/>
      <c r="Q9" s="172"/>
      <c r="R9" s="156"/>
      <c r="S9" s="309"/>
      <c r="T9" s="310"/>
      <c r="U9" s="169" t="s">
        <v>267</v>
      </c>
      <c r="V9" s="169" t="s">
        <v>268</v>
      </c>
      <c r="W9" s="169" t="s">
        <v>269</v>
      </c>
      <c r="X9" s="170" t="s">
        <v>275</v>
      </c>
      <c r="Y9" s="170" t="s">
        <v>276</v>
      </c>
      <c r="Z9" s="170" t="s">
        <v>277</v>
      </c>
      <c r="AA9" s="160">
        <v>2</v>
      </c>
      <c r="AB9" s="173"/>
      <c r="AC9" s="161"/>
      <c r="AD9" s="162"/>
      <c r="AE9" s="162"/>
      <c r="AF9" s="162"/>
      <c r="AG9" s="162"/>
      <c r="AH9" s="162"/>
      <c r="AI9" s="162"/>
      <c r="AJ9" s="162"/>
      <c r="AK9" s="162"/>
      <c r="AL9" s="174" t="s">
        <v>163</v>
      </c>
      <c r="AM9" s="174"/>
      <c r="AN9" s="174"/>
      <c r="AO9" s="174"/>
      <c r="AP9" s="174"/>
      <c r="AQ9" s="174"/>
      <c r="AR9" s="164">
        <f t="shared" si="0"/>
        <v>0</v>
      </c>
      <c r="AS9" s="165">
        <v>0</v>
      </c>
      <c r="AT9" s="165">
        <v>0</v>
      </c>
      <c r="AU9" s="175" t="s">
        <v>273</v>
      </c>
      <c r="AV9" s="167">
        <f t="shared" si="1"/>
        <v>0</v>
      </c>
    </row>
    <row r="10" spans="1:48" ht="14.25" customHeight="1">
      <c r="A10" s="307" t="s">
        <v>278</v>
      </c>
      <c r="B10" s="308" t="s">
        <v>261</v>
      </c>
      <c r="C10" s="176"/>
      <c r="D10" s="149" t="s">
        <v>262</v>
      </c>
      <c r="E10" s="150" t="s">
        <v>263</v>
      </c>
      <c r="F10" s="177" t="s">
        <v>264</v>
      </c>
      <c r="G10" s="178"/>
      <c r="H10" s="179">
        <v>36</v>
      </c>
      <c r="I10" s="179"/>
      <c r="J10" s="153">
        <v>10</v>
      </c>
      <c r="K10" s="180"/>
      <c r="L10" s="180"/>
      <c r="M10" s="154">
        <f>SUM(G10:K10)</f>
        <v>46</v>
      </c>
      <c r="N10" s="181"/>
      <c r="O10" s="182"/>
      <c r="P10" s="182"/>
      <c r="Q10" s="183"/>
      <c r="R10" s="156"/>
      <c r="S10" s="309">
        <v>8</v>
      </c>
      <c r="T10" s="310">
        <v>7</v>
      </c>
      <c r="U10" s="97"/>
      <c r="V10" s="97"/>
      <c r="W10" s="97"/>
      <c r="X10" s="184"/>
      <c r="Y10" s="184"/>
      <c r="Z10" s="184"/>
      <c r="AA10" s="160"/>
      <c r="AB10" s="180"/>
      <c r="AC10" s="180"/>
      <c r="AD10" s="174"/>
      <c r="AE10" s="174"/>
      <c r="AF10" s="174"/>
      <c r="AG10" s="174"/>
      <c r="AH10" s="174"/>
      <c r="AI10" s="174"/>
      <c r="AJ10" s="174"/>
      <c r="AK10" s="185"/>
      <c r="AL10" s="174" t="s">
        <v>163</v>
      </c>
      <c r="AM10" s="174"/>
      <c r="AN10" s="174"/>
      <c r="AO10" s="174"/>
      <c r="AP10" s="174"/>
      <c r="AQ10" s="174"/>
      <c r="AR10" s="164">
        <f t="shared" si="0"/>
        <v>46</v>
      </c>
      <c r="AS10" s="186">
        <v>0</v>
      </c>
      <c r="AT10" s="179">
        <v>0</v>
      </c>
      <c r="AU10" s="187" t="s">
        <v>273</v>
      </c>
      <c r="AV10" s="167">
        <f t="shared" si="1"/>
        <v>46</v>
      </c>
    </row>
    <row r="11" spans="1:48" ht="30" customHeight="1">
      <c r="A11" s="307"/>
      <c r="B11" s="308"/>
      <c r="C11" s="188" t="s">
        <v>279</v>
      </c>
      <c r="D11" s="149" t="s">
        <v>262</v>
      </c>
      <c r="E11" s="150" t="s">
        <v>263</v>
      </c>
      <c r="F11" s="177" t="s">
        <v>264</v>
      </c>
      <c r="G11" s="178"/>
      <c r="H11" s="179">
        <v>36</v>
      </c>
      <c r="I11" s="179"/>
      <c r="J11" s="153">
        <v>10</v>
      </c>
      <c r="K11" s="180"/>
      <c r="L11" s="180"/>
      <c r="M11" s="154">
        <v>0</v>
      </c>
      <c r="N11" s="181"/>
      <c r="O11" s="182"/>
      <c r="P11" s="182"/>
      <c r="Q11" s="183"/>
      <c r="R11" s="156"/>
      <c r="S11" s="309"/>
      <c r="T11" s="310"/>
      <c r="U11" s="96" t="s">
        <v>280</v>
      </c>
      <c r="V11" s="169" t="s">
        <v>268</v>
      </c>
      <c r="W11" s="169" t="s">
        <v>269</v>
      </c>
      <c r="X11" s="170" t="s">
        <v>281</v>
      </c>
      <c r="Y11" s="170" t="s">
        <v>282</v>
      </c>
      <c r="Z11" s="170" t="s">
        <v>283</v>
      </c>
      <c r="AA11" s="160">
        <v>2</v>
      </c>
      <c r="AB11" s="180"/>
      <c r="AC11" s="180"/>
      <c r="AD11" s="174"/>
      <c r="AE11" s="174"/>
      <c r="AF11" s="174"/>
      <c r="AG11" s="174"/>
      <c r="AH11" s="174"/>
      <c r="AI11" s="174"/>
      <c r="AJ11" s="174"/>
      <c r="AK11" s="185"/>
      <c r="AL11" s="174" t="s">
        <v>163</v>
      </c>
      <c r="AM11" s="174"/>
      <c r="AN11" s="174"/>
      <c r="AO11" s="174"/>
      <c r="AP11" s="174"/>
      <c r="AQ11" s="174"/>
      <c r="AR11" s="164">
        <f t="shared" si="0"/>
        <v>0</v>
      </c>
      <c r="AS11" s="186">
        <v>0</v>
      </c>
      <c r="AT11" s="179">
        <v>0</v>
      </c>
      <c r="AU11" s="187" t="s">
        <v>273</v>
      </c>
      <c r="AV11" s="167">
        <f t="shared" si="1"/>
        <v>0</v>
      </c>
    </row>
    <row r="12" spans="1:48" ht="24" customHeight="1">
      <c r="A12" s="307"/>
      <c r="B12" s="308"/>
      <c r="C12" s="188" t="s">
        <v>284</v>
      </c>
      <c r="D12" s="149" t="s">
        <v>262</v>
      </c>
      <c r="E12" s="150" t="s">
        <v>263</v>
      </c>
      <c r="F12" s="177" t="s">
        <v>264</v>
      </c>
      <c r="G12" s="189"/>
      <c r="H12" s="179">
        <v>36</v>
      </c>
      <c r="I12" s="179"/>
      <c r="J12" s="153">
        <v>10</v>
      </c>
      <c r="K12" s="180"/>
      <c r="L12" s="180"/>
      <c r="M12" s="154">
        <v>0</v>
      </c>
      <c r="N12" s="97"/>
      <c r="O12" s="103"/>
      <c r="P12" s="103"/>
      <c r="Q12" s="190"/>
      <c r="R12" s="156"/>
      <c r="S12" s="309"/>
      <c r="T12" s="310"/>
      <c r="U12" s="96" t="s">
        <v>280</v>
      </c>
      <c r="V12" s="169" t="s">
        <v>268</v>
      </c>
      <c r="W12" s="169" t="s">
        <v>269</v>
      </c>
      <c r="X12" s="170" t="s">
        <v>285</v>
      </c>
      <c r="Y12" s="170" t="s">
        <v>286</v>
      </c>
      <c r="Z12" s="170" t="s">
        <v>287</v>
      </c>
      <c r="AA12" s="160">
        <v>2</v>
      </c>
      <c r="AB12" s="191"/>
      <c r="AC12" s="191"/>
      <c r="AD12" s="174"/>
      <c r="AE12" s="174"/>
      <c r="AF12" s="174"/>
      <c r="AG12" s="174"/>
      <c r="AH12" s="174"/>
      <c r="AI12" s="174"/>
      <c r="AJ12" s="174"/>
      <c r="AK12" s="174"/>
      <c r="AL12" s="174" t="s">
        <v>163</v>
      </c>
      <c r="AM12" s="174"/>
      <c r="AN12" s="174"/>
      <c r="AO12" s="174"/>
      <c r="AP12" s="174"/>
      <c r="AQ12" s="185"/>
      <c r="AR12" s="164">
        <f t="shared" si="0"/>
        <v>0</v>
      </c>
      <c r="AS12" s="186">
        <v>0</v>
      </c>
      <c r="AT12" s="186">
        <v>0</v>
      </c>
      <c r="AU12" s="186" t="s">
        <v>273</v>
      </c>
      <c r="AV12" s="167">
        <f t="shared" si="1"/>
        <v>0</v>
      </c>
    </row>
    <row r="13" spans="1:48" ht="22.5" customHeight="1">
      <c r="A13" s="306" t="s">
        <v>118</v>
      </c>
      <c r="B13" s="306"/>
      <c r="C13" s="306"/>
      <c r="D13" s="141"/>
      <c r="E13" s="141"/>
      <c r="F13" s="142"/>
      <c r="G13" s="141"/>
      <c r="H13" s="141"/>
      <c r="I13" s="141"/>
      <c r="J13" s="141"/>
      <c r="K13" s="141"/>
      <c r="L13" s="141"/>
      <c r="M13" s="141"/>
      <c r="N13" s="141"/>
      <c r="O13" s="141"/>
      <c r="P13" s="141"/>
      <c r="Q13" s="141"/>
      <c r="R13" s="142"/>
      <c r="S13" s="141"/>
      <c r="T13" s="141"/>
      <c r="U13" s="141"/>
      <c r="V13" s="141"/>
      <c r="W13" s="141"/>
      <c r="X13" s="141"/>
      <c r="Y13" s="141"/>
      <c r="Z13" s="141"/>
      <c r="AA13" s="141"/>
      <c r="AB13" s="143"/>
      <c r="AC13" s="143"/>
      <c r="AD13" s="143"/>
      <c r="AE13" s="143"/>
      <c r="AF13" s="143"/>
      <c r="AG13" s="144"/>
      <c r="AH13" s="143"/>
      <c r="AI13" s="143"/>
      <c r="AJ13" s="143"/>
      <c r="AK13" s="143"/>
      <c r="AL13" s="145"/>
      <c r="AM13" s="145"/>
      <c r="AN13" s="145"/>
      <c r="AO13" s="145"/>
      <c r="AP13" s="145"/>
      <c r="AQ13" s="145"/>
      <c r="AR13" s="145"/>
      <c r="AS13" s="145"/>
      <c r="AT13" s="145"/>
      <c r="AU13" s="145"/>
      <c r="AV13" s="146"/>
    </row>
    <row r="14" spans="1:48" ht="24" customHeight="1">
      <c r="A14" s="307" t="s">
        <v>288</v>
      </c>
      <c r="B14" s="308" t="s">
        <v>289</v>
      </c>
      <c r="C14" s="192" t="s">
        <v>290</v>
      </c>
      <c r="D14" s="149" t="s">
        <v>262</v>
      </c>
      <c r="E14" s="150" t="s">
        <v>291</v>
      </c>
      <c r="F14" s="177" t="s">
        <v>264</v>
      </c>
      <c r="G14" s="152"/>
      <c r="H14" s="179">
        <v>24</v>
      </c>
      <c r="I14" s="179"/>
      <c r="J14" s="153"/>
      <c r="K14" s="179"/>
      <c r="L14" s="179"/>
      <c r="M14" s="154">
        <f>SUM(G14:K14)</f>
        <v>24</v>
      </c>
      <c r="N14" s="179"/>
      <c r="O14" s="179"/>
      <c r="P14" s="179"/>
      <c r="Q14" s="193"/>
      <c r="R14" s="156">
        <v>0</v>
      </c>
      <c r="S14" s="309">
        <v>7</v>
      </c>
      <c r="T14" s="310">
        <v>6</v>
      </c>
      <c r="U14" s="194" t="s">
        <v>292</v>
      </c>
      <c r="V14" s="96" t="s">
        <v>268</v>
      </c>
      <c r="W14" s="169" t="s">
        <v>292</v>
      </c>
      <c r="X14" s="184" t="s">
        <v>293</v>
      </c>
      <c r="Y14" s="184" t="s">
        <v>293</v>
      </c>
      <c r="Z14" s="195" t="s">
        <v>292</v>
      </c>
      <c r="AA14" s="160"/>
      <c r="AB14" s="196"/>
      <c r="AC14" s="196"/>
      <c r="AD14" s="197"/>
      <c r="AE14" s="197"/>
      <c r="AF14" s="197"/>
      <c r="AG14" s="197"/>
      <c r="AH14" s="197"/>
      <c r="AI14" s="197"/>
      <c r="AJ14" s="197"/>
      <c r="AK14" s="197"/>
      <c r="AL14" s="198"/>
      <c r="AM14" s="198"/>
      <c r="AN14" s="198" t="s">
        <v>163</v>
      </c>
      <c r="AO14" s="198"/>
      <c r="AP14" s="198"/>
      <c r="AQ14" s="198"/>
      <c r="AR14" s="199">
        <f>M14</f>
        <v>24</v>
      </c>
      <c r="AS14" s="200">
        <v>0</v>
      </c>
      <c r="AT14" s="200">
        <v>0</v>
      </c>
      <c r="AU14" s="201" t="s">
        <v>273</v>
      </c>
      <c r="AV14" s="202">
        <f>M14</f>
        <v>24</v>
      </c>
    </row>
    <row r="15" spans="1:48" ht="46.5" customHeight="1">
      <c r="A15" s="307"/>
      <c r="B15" s="308" t="s">
        <v>289</v>
      </c>
      <c r="C15" s="192" t="s">
        <v>289</v>
      </c>
      <c r="D15" s="149" t="s">
        <v>262</v>
      </c>
      <c r="E15" s="150" t="s">
        <v>263</v>
      </c>
      <c r="F15" s="177" t="s">
        <v>264</v>
      </c>
      <c r="G15" s="152"/>
      <c r="H15" s="179">
        <v>56</v>
      </c>
      <c r="I15" s="179"/>
      <c r="J15" s="153"/>
      <c r="K15" s="179"/>
      <c r="L15" s="179"/>
      <c r="M15" s="154">
        <f>SUM(G15:K15)</f>
        <v>56</v>
      </c>
      <c r="N15" s="179"/>
      <c r="O15" s="179"/>
      <c r="P15" s="179"/>
      <c r="Q15" s="193"/>
      <c r="R15" s="156">
        <v>1</v>
      </c>
      <c r="S15" s="309"/>
      <c r="T15" s="310"/>
      <c r="U15" s="203" t="s">
        <v>294</v>
      </c>
      <c r="V15" s="96" t="s">
        <v>268</v>
      </c>
      <c r="W15" s="169" t="s">
        <v>295</v>
      </c>
      <c r="X15" s="184" t="s">
        <v>293</v>
      </c>
      <c r="Y15" s="184" t="s">
        <v>293</v>
      </c>
      <c r="Z15" s="195" t="s">
        <v>295</v>
      </c>
      <c r="AA15" s="160">
        <v>4</v>
      </c>
      <c r="AB15" s="196"/>
      <c r="AC15" s="196"/>
      <c r="AD15" s="197"/>
      <c r="AE15" s="197"/>
      <c r="AF15" s="197"/>
      <c r="AG15" s="197"/>
      <c r="AH15" s="197"/>
      <c r="AI15" s="197"/>
      <c r="AJ15" s="197"/>
      <c r="AK15" s="197"/>
      <c r="AL15" s="198"/>
      <c r="AM15" s="198"/>
      <c r="AN15" s="198" t="s">
        <v>163</v>
      </c>
      <c r="AO15" s="198"/>
      <c r="AP15" s="198"/>
      <c r="AQ15" s="198"/>
      <c r="AR15" s="199">
        <f>M15</f>
        <v>56</v>
      </c>
      <c r="AS15" s="200">
        <v>0</v>
      </c>
      <c r="AT15" s="200">
        <v>0</v>
      </c>
      <c r="AU15" s="201" t="s">
        <v>273</v>
      </c>
      <c r="AV15" s="202">
        <f>M15</f>
        <v>56</v>
      </c>
    </row>
    <row r="16" spans="1:48" ht="38.25" customHeight="1">
      <c r="A16" s="96" t="s">
        <v>296</v>
      </c>
      <c r="B16" s="156" t="s">
        <v>297</v>
      </c>
      <c r="C16" s="192"/>
      <c r="D16" s="149" t="s">
        <v>262</v>
      </c>
      <c r="E16" s="150" t="s">
        <v>263</v>
      </c>
      <c r="F16" s="177" t="s">
        <v>264</v>
      </c>
      <c r="G16" s="152"/>
      <c r="H16" s="179">
        <v>50</v>
      </c>
      <c r="I16" s="179"/>
      <c r="J16" s="153"/>
      <c r="K16" s="179">
        <v>6</v>
      </c>
      <c r="L16" s="179"/>
      <c r="M16" s="154">
        <f>SUM(G16:K16)</f>
        <v>56</v>
      </c>
      <c r="N16" s="179"/>
      <c r="O16" s="179"/>
      <c r="P16" s="179"/>
      <c r="Q16" s="193">
        <v>10</v>
      </c>
      <c r="R16" s="156"/>
      <c r="S16" s="156">
        <v>6</v>
      </c>
      <c r="T16" s="157">
        <v>5</v>
      </c>
      <c r="U16" s="96" t="s">
        <v>294</v>
      </c>
      <c r="V16" s="96" t="s">
        <v>268</v>
      </c>
      <c r="W16" s="169" t="s">
        <v>295</v>
      </c>
      <c r="X16" s="184" t="s">
        <v>293</v>
      </c>
      <c r="Y16" s="184" t="s">
        <v>293</v>
      </c>
      <c r="Z16" s="195" t="s">
        <v>295</v>
      </c>
      <c r="AA16" s="160">
        <v>4</v>
      </c>
      <c r="AB16" s="196"/>
      <c r="AC16" s="196"/>
      <c r="AD16" s="197"/>
      <c r="AE16" s="197"/>
      <c r="AF16" s="197"/>
      <c r="AG16" s="197"/>
      <c r="AH16" s="197"/>
      <c r="AI16" s="197"/>
      <c r="AJ16" s="197"/>
      <c r="AK16" s="197"/>
      <c r="AL16" s="198"/>
      <c r="AM16" s="198"/>
      <c r="AN16" s="198" t="s">
        <v>163</v>
      </c>
      <c r="AO16" s="198"/>
      <c r="AP16" s="198"/>
      <c r="AQ16" s="198"/>
      <c r="AR16" s="199">
        <f>M16</f>
        <v>56</v>
      </c>
      <c r="AS16" s="200">
        <v>0</v>
      </c>
      <c r="AT16" s="200">
        <v>0</v>
      </c>
      <c r="AU16" s="201" t="s">
        <v>273</v>
      </c>
      <c r="AV16" s="202">
        <f>M16</f>
        <v>56</v>
      </c>
    </row>
    <row r="17" spans="1:48" ht="45">
      <c r="A17" s="96" t="s">
        <v>298</v>
      </c>
      <c r="B17" s="147" t="s">
        <v>299</v>
      </c>
      <c r="C17" s="192"/>
      <c r="D17" s="149" t="s">
        <v>262</v>
      </c>
      <c r="E17" s="150" t="s">
        <v>300</v>
      </c>
      <c r="F17" s="177" t="s">
        <v>264</v>
      </c>
      <c r="G17" s="152"/>
      <c r="H17" s="179">
        <v>28</v>
      </c>
      <c r="I17" s="179"/>
      <c r="J17" s="153"/>
      <c r="K17" s="179"/>
      <c r="L17" s="179"/>
      <c r="M17" s="154">
        <f>SUM(G17:K17)</f>
        <v>28</v>
      </c>
      <c r="N17" s="179"/>
      <c r="O17" s="179"/>
      <c r="P17" s="179"/>
      <c r="Q17" s="193"/>
      <c r="R17" s="156"/>
      <c r="S17" s="156">
        <f>T17</f>
        <v>3</v>
      </c>
      <c r="T17" s="157">
        <v>3</v>
      </c>
      <c r="U17" s="169" t="s">
        <v>267</v>
      </c>
      <c r="V17" s="169" t="s">
        <v>268</v>
      </c>
      <c r="W17" s="169" t="s">
        <v>269</v>
      </c>
      <c r="X17" s="204" t="s">
        <v>301</v>
      </c>
      <c r="Y17" s="204" t="s">
        <v>302</v>
      </c>
      <c r="Z17" s="204" t="s">
        <v>303</v>
      </c>
      <c r="AA17" s="160"/>
      <c r="AB17" s="191"/>
      <c r="AC17" s="191" t="s">
        <v>163</v>
      </c>
      <c r="AD17" s="174"/>
      <c r="AE17" s="174"/>
      <c r="AF17" s="174"/>
      <c r="AG17" s="174"/>
      <c r="AH17" s="174"/>
      <c r="AI17" s="174"/>
      <c r="AJ17" s="174"/>
      <c r="AK17" s="174"/>
      <c r="AL17" s="161"/>
      <c r="AM17" s="161"/>
      <c r="AN17" s="161" t="s">
        <v>163</v>
      </c>
      <c r="AO17" s="161"/>
      <c r="AP17" s="161"/>
      <c r="AQ17" s="161"/>
      <c r="AR17" s="164">
        <v>0</v>
      </c>
      <c r="AS17" s="179">
        <v>0</v>
      </c>
      <c r="AT17" s="179">
        <v>28</v>
      </c>
      <c r="AU17" s="186" t="s">
        <v>273</v>
      </c>
      <c r="AV17" s="167">
        <f>M17</f>
        <v>28</v>
      </c>
    </row>
    <row r="18" spans="1:48" ht="22.5" customHeight="1">
      <c r="A18" s="306" t="s">
        <v>120</v>
      </c>
      <c r="B18" s="306"/>
      <c r="C18" s="306"/>
      <c r="D18" s="141"/>
      <c r="E18" s="141"/>
      <c r="F18" s="142"/>
      <c r="G18" s="141"/>
      <c r="H18" s="141"/>
      <c r="I18" s="141"/>
      <c r="J18" s="141"/>
      <c r="K18" s="141"/>
      <c r="L18" s="141"/>
      <c r="M18" s="141"/>
      <c r="N18" s="141"/>
      <c r="O18" s="141"/>
      <c r="P18" s="141"/>
      <c r="Q18" s="141"/>
      <c r="R18" s="142"/>
      <c r="S18" s="141"/>
      <c r="T18" s="141"/>
      <c r="U18" s="141"/>
      <c r="V18" s="141"/>
      <c r="W18" s="141"/>
      <c r="X18" s="141"/>
      <c r="Y18" s="141"/>
      <c r="Z18" s="141"/>
      <c r="AA18" s="141"/>
      <c r="AB18" s="143"/>
      <c r="AC18" s="143"/>
      <c r="AD18" s="143"/>
      <c r="AE18" s="143"/>
      <c r="AF18" s="143"/>
      <c r="AG18" s="144"/>
      <c r="AH18" s="143"/>
      <c r="AI18" s="143"/>
      <c r="AJ18" s="143"/>
      <c r="AK18" s="143"/>
      <c r="AL18" s="145"/>
      <c r="AM18" s="145"/>
      <c r="AN18" s="145"/>
      <c r="AO18" s="145"/>
      <c r="AP18" s="145"/>
      <c r="AQ18" s="145"/>
      <c r="AR18" s="145"/>
      <c r="AS18" s="145"/>
      <c r="AT18" s="145"/>
      <c r="AU18" s="145"/>
      <c r="AV18" s="146"/>
    </row>
    <row r="19" spans="1:48" ht="15" customHeight="1">
      <c r="A19" s="307" t="s">
        <v>304</v>
      </c>
      <c r="B19" s="308" t="s">
        <v>305</v>
      </c>
      <c r="C19" s="192"/>
      <c r="D19" s="149"/>
      <c r="E19" s="150"/>
      <c r="F19" s="177"/>
      <c r="G19" s="152"/>
      <c r="H19" s="179"/>
      <c r="I19" s="179"/>
      <c r="J19" s="153"/>
      <c r="K19" s="179"/>
      <c r="L19" s="179"/>
      <c r="M19" s="154"/>
      <c r="N19" s="179"/>
      <c r="O19" s="179"/>
      <c r="P19" s="179"/>
      <c r="Q19" s="193"/>
      <c r="R19" s="156"/>
      <c r="S19" s="309">
        <v>4.5999999999999996</v>
      </c>
      <c r="T19" s="310">
        <v>6</v>
      </c>
      <c r="U19" s="96"/>
      <c r="V19" s="158"/>
      <c r="W19" s="169"/>
      <c r="X19" s="204" t="s">
        <v>306</v>
      </c>
      <c r="Y19" s="204"/>
      <c r="Z19" s="204" t="s">
        <v>307</v>
      </c>
      <c r="AA19" s="160"/>
      <c r="AB19" s="191"/>
      <c r="AC19" s="191"/>
      <c r="AD19" s="174"/>
      <c r="AE19" s="174"/>
      <c r="AF19" s="174"/>
      <c r="AG19" s="174"/>
      <c r="AH19" s="174"/>
      <c r="AI19" s="174"/>
      <c r="AJ19" s="174"/>
      <c r="AK19" s="174"/>
      <c r="AL19" s="161"/>
      <c r="AM19" s="161"/>
      <c r="AN19" s="161"/>
      <c r="AO19" s="161"/>
      <c r="AP19" s="161"/>
      <c r="AQ19" s="161"/>
      <c r="AR19" s="164"/>
      <c r="AS19" s="179"/>
      <c r="AT19" s="179"/>
      <c r="AU19" s="186"/>
      <c r="AV19" s="167"/>
    </row>
    <row r="20" spans="1:48" ht="27.75" customHeight="1">
      <c r="A20" s="307"/>
      <c r="B20" s="308"/>
      <c r="C20" s="205" t="s">
        <v>308</v>
      </c>
      <c r="D20" s="149" t="s">
        <v>262</v>
      </c>
      <c r="E20" s="150" t="s">
        <v>309</v>
      </c>
      <c r="F20" s="177" t="s">
        <v>264</v>
      </c>
      <c r="G20" s="206"/>
      <c r="H20" s="179"/>
      <c r="I20" s="179">
        <v>24</v>
      </c>
      <c r="J20" s="153"/>
      <c r="K20" s="179"/>
      <c r="L20" s="179"/>
      <c r="M20" s="154">
        <f t="shared" ref="M20:M25" si="2">SUM(G20:K20)</f>
        <v>24</v>
      </c>
      <c r="N20" s="179"/>
      <c r="O20" s="179"/>
      <c r="P20" s="179"/>
      <c r="Q20" s="193"/>
      <c r="R20" s="156">
        <v>3</v>
      </c>
      <c r="S20" s="309"/>
      <c r="T20" s="310"/>
      <c r="U20" s="96" t="s">
        <v>310</v>
      </c>
      <c r="V20" s="169" t="s">
        <v>268</v>
      </c>
      <c r="W20" s="311" t="s">
        <v>269</v>
      </c>
      <c r="X20" s="159" t="s">
        <v>311</v>
      </c>
      <c r="Y20" s="159" t="s">
        <v>312</v>
      </c>
      <c r="Z20" s="159" t="s">
        <v>313</v>
      </c>
      <c r="AA20" s="160"/>
      <c r="AB20" s="191"/>
      <c r="AC20" s="191"/>
      <c r="AD20" s="191"/>
      <c r="AE20" s="191"/>
      <c r="AF20" s="191"/>
      <c r="AG20" s="191"/>
      <c r="AH20" s="191" t="s">
        <v>163</v>
      </c>
      <c r="AI20" s="191"/>
      <c r="AJ20" s="191"/>
      <c r="AK20" s="207"/>
      <c r="AL20" s="161"/>
      <c r="AM20" s="191"/>
      <c r="AN20" s="191"/>
      <c r="AO20" s="191"/>
      <c r="AP20" s="191" t="s">
        <v>163</v>
      </c>
      <c r="AQ20" s="191"/>
      <c r="AR20" s="164">
        <v>0</v>
      </c>
      <c r="AS20" s="179">
        <v>0</v>
      </c>
      <c r="AT20" s="179">
        <v>1</v>
      </c>
      <c r="AU20" s="193" t="s">
        <v>314</v>
      </c>
      <c r="AV20" s="167">
        <f t="shared" ref="AV20:AV25" si="3">M20</f>
        <v>24</v>
      </c>
    </row>
    <row r="21" spans="1:48" ht="45">
      <c r="A21" s="307"/>
      <c r="B21" s="308"/>
      <c r="C21" s="205" t="s">
        <v>315</v>
      </c>
      <c r="D21" s="149" t="s">
        <v>262</v>
      </c>
      <c r="E21" s="150" t="s">
        <v>300</v>
      </c>
      <c r="F21" s="177" t="s">
        <v>264</v>
      </c>
      <c r="G21" s="206"/>
      <c r="H21" s="179"/>
      <c r="I21" s="179">
        <v>1</v>
      </c>
      <c r="J21" s="153"/>
      <c r="K21" s="179"/>
      <c r="L21" s="179"/>
      <c r="M21" s="154">
        <f t="shared" si="2"/>
        <v>1</v>
      </c>
      <c r="N21" s="179"/>
      <c r="O21" s="179"/>
      <c r="P21" s="179"/>
      <c r="Q21" s="193"/>
      <c r="R21" s="156"/>
      <c r="S21" s="309"/>
      <c r="T21" s="310"/>
      <c r="U21" s="96" t="s">
        <v>316</v>
      </c>
      <c r="V21" s="169" t="s">
        <v>268</v>
      </c>
      <c r="W21" s="311"/>
      <c r="X21" s="159"/>
      <c r="Y21" s="159"/>
      <c r="Z21" s="159"/>
      <c r="AA21" s="160"/>
      <c r="AB21" s="191"/>
      <c r="AC21" s="191"/>
      <c r="AD21" s="191" t="s">
        <v>163</v>
      </c>
      <c r="AE21" s="191" t="s">
        <v>163</v>
      </c>
      <c r="AF21" s="191"/>
      <c r="AG21" s="191"/>
      <c r="AH21" s="191"/>
      <c r="AI21" s="191"/>
      <c r="AJ21" s="191"/>
      <c r="AK21" s="207"/>
      <c r="AL21" s="161"/>
      <c r="AM21" s="191"/>
      <c r="AN21" s="191"/>
      <c r="AO21" s="191"/>
      <c r="AP21" s="191" t="s">
        <v>163</v>
      </c>
      <c r="AQ21" s="191"/>
      <c r="AR21" s="164"/>
      <c r="AS21" s="179"/>
      <c r="AT21" s="179"/>
      <c r="AU21" s="193" t="s">
        <v>317</v>
      </c>
      <c r="AV21" s="167">
        <f t="shared" si="3"/>
        <v>1</v>
      </c>
    </row>
    <row r="22" spans="1:48" ht="21" customHeight="1">
      <c r="A22" s="307"/>
      <c r="B22" s="308"/>
      <c r="C22" s="205" t="s">
        <v>318</v>
      </c>
      <c r="D22" s="149" t="s">
        <v>262</v>
      </c>
      <c r="E22" s="150" t="s">
        <v>300</v>
      </c>
      <c r="F22" s="177" t="s">
        <v>264</v>
      </c>
      <c r="G22" s="206"/>
      <c r="H22" s="179"/>
      <c r="I22" s="179">
        <v>3</v>
      </c>
      <c r="J22" s="153"/>
      <c r="K22" s="179"/>
      <c r="L22" s="179"/>
      <c r="M22" s="154">
        <f t="shared" si="2"/>
        <v>3</v>
      </c>
      <c r="N22" s="179"/>
      <c r="O22" s="179"/>
      <c r="P22" s="179"/>
      <c r="Q22" s="193"/>
      <c r="R22" s="156"/>
      <c r="S22" s="309"/>
      <c r="T22" s="310"/>
      <c r="U22" s="96" t="s">
        <v>316</v>
      </c>
      <c r="V22" s="169" t="s">
        <v>268</v>
      </c>
      <c r="W22" s="311"/>
      <c r="X22" s="159"/>
      <c r="Y22" s="159"/>
      <c r="Z22" s="159"/>
      <c r="AA22" s="160"/>
      <c r="AB22" s="191"/>
      <c r="AC22" s="191"/>
      <c r="AD22" s="191" t="s">
        <v>163</v>
      </c>
      <c r="AE22" s="191" t="s">
        <v>163</v>
      </c>
      <c r="AF22" s="191"/>
      <c r="AG22" s="191"/>
      <c r="AH22" s="191"/>
      <c r="AI22" s="191"/>
      <c r="AJ22" s="191"/>
      <c r="AK22" s="207"/>
      <c r="AL22" s="161"/>
      <c r="AM22" s="191"/>
      <c r="AN22" s="191"/>
      <c r="AO22" s="191"/>
      <c r="AP22" s="191" t="s">
        <v>163</v>
      </c>
      <c r="AQ22" s="191"/>
      <c r="AR22" s="164">
        <v>0</v>
      </c>
      <c r="AS22" s="179">
        <v>0</v>
      </c>
      <c r="AT22" s="179">
        <v>3</v>
      </c>
      <c r="AU22" s="193" t="s">
        <v>317</v>
      </c>
      <c r="AV22" s="167">
        <f t="shared" si="3"/>
        <v>3</v>
      </c>
    </row>
    <row r="23" spans="1:48" ht="14.25" customHeight="1">
      <c r="A23" s="307"/>
      <c r="B23" s="308"/>
      <c r="C23" s="208" t="s">
        <v>319</v>
      </c>
      <c r="D23" s="149" t="s">
        <v>262</v>
      </c>
      <c r="E23" s="150" t="s">
        <v>300</v>
      </c>
      <c r="F23" s="177" t="s">
        <v>264</v>
      </c>
      <c r="G23" s="206"/>
      <c r="H23" s="179"/>
      <c r="I23" s="179"/>
      <c r="J23" s="153">
        <v>8</v>
      </c>
      <c r="K23" s="179"/>
      <c r="L23" s="179"/>
      <c r="M23" s="154">
        <f t="shared" si="2"/>
        <v>8</v>
      </c>
      <c r="N23" s="179"/>
      <c r="O23" s="179"/>
      <c r="P23" s="179"/>
      <c r="Q23" s="193"/>
      <c r="R23" s="156">
        <v>1</v>
      </c>
      <c r="S23" s="309"/>
      <c r="T23" s="310"/>
      <c r="U23" s="179" t="s">
        <v>320</v>
      </c>
      <c r="V23" s="169" t="s">
        <v>268</v>
      </c>
      <c r="W23" s="311"/>
      <c r="X23" s="159" t="s">
        <v>321</v>
      </c>
      <c r="Y23" s="159" t="s">
        <v>322</v>
      </c>
      <c r="Z23" s="159" t="s">
        <v>323</v>
      </c>
      <c r="AA23" s="160"/>
      <c r="AB23" s="191"/>
      <c r="AC23" s="191"/>
      <c r="AD23" s="191"/>
      <c r="AE23" s="191"/>
      <c r="AF23" s="191"/>
      <c r="AG23" s="191" t="s">
        <v>163</v>
      </c>
      <c r="AH23" s="191"/>
      <c r="AI23" s="191"/>
      <c r="AJ23" s="191"/>
      <c r="AK23" s="191"/>
      <c r="AL23" s="191"/>
      <c r="AM23" s="209"/>
      <c r="AN23" s="191"/>
      <c r="AO23" s="191"/>
      <c r="AP23" s="191" t="s">
        <v>163</v>
      </c>
      <c r="AQ23" s="191"/>
      <c r="AR23" s="164">
        <f>M23</f>
        <v>8</v>
      </c>
      <c r="AS23" s="179">
        <v>0</v>
      </c>
      <c r="AT23" s="179">
        <v>0</v>
      </c>
      <c r="AU23" s="193" t="s">
        <v>273</v>
      </c>
      <c r="AV23" s="167">
        <f t="shared" si="3"/>
        <v>8</v>
      </c>
    </row>
    <row r="24" spans="1:48" ht="45">
      <c r="A24" s="307"/>
      <c r="B24" s="308"/>
      <c r="C24" s="208" t="s">
        <v>324</v>
      </c>
      <c r="D24" s="149" t="s">
        <v>262</v>
      </c>
      <c r="E24" s="150" t="s">
        <v>300</v>
      </c>
      <c r="F24" s="177" t="s">
        <v>264</v>
      </c>
      <c r="G24" s="206"/>
      <c r="H24" s="179"/>
      <c r="I24" s="179">
        <v>10</v>
      </c>
      <c r="J24" s="153"/>
      <c r="K24" s="179"/>
      <c r="L24" s="179"/>
      <c r="M24" s="154">
        <f t="shared" si="2"/>
        <v>10</v>
      </c>
      <c r="N24" s="179"/>
      <c r="O24" s="179"/>
      <c r="P24" s="179"/>
      <c r="Q24" s="193"/>
      <c r="R24" s="156">
        <v>1</v>
      </c>
      <c r="S24" s="309"/>
      <c r="T24" s="310"/>
      <c r="U24" s="210" t="s">
        <v>325</v>
      </c>
      <c r="V24" s="169" t="s">
        <v>268</v>
      </c>
      <c r="W24" s="311"/>
      <c r="X24" s="159" t="s">
        <v>326</v>
      </c>
      <c r="Y24" s="159" t="s">
        <v>327</v>
      </c>
      <c r="Z24" s="159" t="s">
        <v>328</v>
      </c>
      <c r="AA24" s="160"/>
      <c r="AB24" s="191"/>
      <c r="AC24" s="191"/>
      <c r="AD24" s="191"/>
      <c r="AE24" s="191"/>
      <c r="AF24" s="191"/>
      <c r="AG24" s="191" t="s">
        <v>163</v>
      </c>
      <c r="AH24" s="191"/>
      <c r="AI24" s="191"/>
      <c r="AJ24" s="191"/>
      <c r="AK24" s="191"/>
      <c r="AL24" s="191"/>
      <c r="AM24" s="209"/>
      <c r="AN24" s="191"/>
      <c r="AO24" s="191"/>
      <c r="AP24" s="191" t="s">
        <v>163</v>
      </c>
      <c r="AQ24" s="191"/>
      <c r="AR24" s="164">
        <f>M24</f>
        <v>10</v>
      </c>
      <c r="AS24" s="179">
        <v>0</v>
      </c>
      <c r="AT24" s="179">
        <v>0</v>
      </c>
      <c r="AU24" s="193" t="s">
        <v>273</v>
      </c>
      <c r="AV24" s="167">
        <f t="shared" si="3"/>
        <v>10</v>
      </c>
    </row>
    <row r="25" spans="1:48" ht="14.25" customHeight="1">
      <c r="A25" s="307"/>
      <c r="B25" s="308"/>
      <c r="C25" s="208" t="s">
        <v>329</v>
      </c>
      <c r="D25" s="149" t="s">
        <v>262</v>
      </c>
      <c r="E25" s="150" t="s">
        <v>300</v>
      </c>
      <c r="F25" s="177" t="s">
        <v>264</v>
      </c>
      <c r="G25" s="206">
        <v>2</v>
      </c>
      <c r="H25" s="179"/>
      <c r="I25" s="179">
        <v>6</v>
      </c>
      <c r="J25" s="153"/>
      <c r="K25" s="179"/>
      <c r="L25" s="179"/>
      <c r="M25" s="154">
        <f t="shared" si="2"/>
        <v>8</v>
      </c>
      <c r="N25" s="179"/>
      <c r="O25" s="179"/>
      <c r="P25" s="179"/>
      <c r="Q25" s="193"/>
      <c r="R25" s="156">
        <v>1</v>
      </c>
      <c r="S25" s="309"/>
      <c r="T25" s="310"/>
      <c r="U25" s="179" t="s">
        <v>330</v>
      </c>
      <c r="V25" s="169" t="s">
        <v>268</v>
      </c>
      <c r="W25" s="311"/>
      <c r="X25" s="159" t="s">
        <v>331</v>
      </c>
      <c r="Y25" s="159" t="s">
        <v>332</v>
      </c>
      <c r="Z25" s="159" t="s">
        <v>333</v>
      </c>
      <c r="AA25" s="160"/>
      <c r="AB25" s="191" t="s">
        <v>163</v>
      </c>
      <c r="AC25" s="191"/>
      <c r="AD25" s="191"/>
      <c r="AE25" s="191"/>
      <c r="AF25" s="191"/>
      <c r="AG25" s="191"/>
      <c r="AH25" s="191"/>
      <c r="AI25" s="191" t="s">
        <v>163</v>
      </c>
      <c r="AJ25" s="191"/>
      <c r="AK25" s="211"/>
      <c r="AL25" s="212"/>
      <c r="AM25" s="191"/>
      <c r="AN25" s="191"/>
      <c r="AO25" s="191"/>
      <c r="AP25" s="191" t="s">
        <v>163</v>
      </c>
      <c r="AQ25" s="191"/>
      <c r="AR25" s="164">
        <f>M25</f>
        <v>8</v>
      </c>
      <c r="AS25" s="179">
        <v>0</v>
      </c>
      <c r="AT25" s="179">
        <v>0</v>
      </c>
      <c r="AU25" s="193" t="s">
        <v>334</v>
      </c>
      <c r="AV25" s="167">
        <f t="shared" si="3"/>
        <v>8</v>
      </c>
    </row>
    <row r="26" spans="1:48" ht="24" customHeight="1">
      <c r="A26" s="307"/>
      <c r="B26" s="308"/>
      <c r="C26" s="208" t="s">
        <v>335</v>
      </c>
      <c r="D26" s="149" t="s">
        <v>262</v>
      </c>
      <c r="E26" s="150" t="s">
        <v>300</v>
      </c>
      <c r="F26" s="177" t="s">
        <v>264</v>
      </c>
      <c r="G26" s="206"/>
      <c r="H26" s="179"/>
      <c r="I26" s="179"/>
      <c r="J26" s="153"/>
      <c r="K26" s="179"/>
      <c r="L26" s="179"/>
      <c r="M26" s="154"/>
      <c r="N26" s="179"/>
      <c r="O26" s="179"/>
      <c r="P26" s="179"/>
      <c r="Q26" s="193"/>
      <c r="R26" s="156"/>
      <c r="S26" s="309"/>
      <c r="T26" s="310"/>
      <c r="U26" s="213" t="s">
        <v>292</v>
      </c>
      <c r="V26" s="169" t="s">
        <v>268</v>
      </c>
      <c r="W26" s="311"/>
      <c r="X26" s="159"/>
      <c r="Y26" s="159"/>
      <c r="Z26" s="159"/>
      <c r="AA26" s="160"/>
      <c r="AB26" s="191"/>
      <c r="AC26" s="191"/>
      <c r="AD26" s="191"/>
      <c r="AE26" s="191"/>
      <c r="AF26" s="191" t="s">
        <v>163</v>
      </c>
      <c r="AG26" s="191"/>
      <c r="AH26" s="191"/>
      <c r="AI26" s="191"/>
      <c r="AJ26" s="191"/>
      <c r="AK26" s="211"/>
      <c r="AL26" s="212"/>
      <c r="AM26" s="191"/>
      <c r="AN26" s="191"/>
      <c r="AO26" s="191"/>
      <c r="AP26" s="191"/>
      <c r="AQ26" s="191"/>
      <c r="AR26" s="164"/>
      <c r="AS26" s="179"/>
      <c r="AT26" s="179"/>
      <c r="AU26" s="193"/>
      <c r="AV26" s="167"/>
    </row>
    <row r="27" spans="1:48">
      <c r="A27" s="214"/>
      <c r="B27" s="215"/>
      <c r="C27" s="216"/>
      <c r="D27" s="312" t="s">
        <v>336</v>
      </c>
      <c r="E27" s="312"/>
      <c r="F27" s="312"/>
      <c r="G27" s="217">
        <f>SUM(G7:G25)</f>
        <v>2</v>
      </c>
      <c r="H27" s="217">
        <f>SUM(H7:H25)</f>
        <v>314</v>
      </c>
      <c r="I27" s="217">
        <f>SUM(I7:I25)</f>
        <v>44</v>
      </c>
      <c r="J27" s="217">
        <f>SUM(J7:J25)</f>
        <v>62</v>
      </c>
      <c r="K27" s="217">
        <f>SUM(K7:K25)</f>
        <v>6</v>
      </c>
      <c r="L27" s="217"/>
      <c r="M27" s="217">
        <f>SUM(M7:M25)</f>
        <v>288</v>
      </c>
      <c r="N27" s="217">
        <f>SUM(N7:N25)</f>
        <v>0</v>
      </c>
      <c r="O27" s="217">
        <f>SUM(O7:O25)</f>
        <v>0</v>
      </c>
      <c r="P27" s="217">
        <f>SUM(P7:P25)</f>
        <v>0</v>
      </c>
      <c r="Q27" s="217">
        <f>SUM(Q7:Q25)</f>
        <v>10</v>
      </c>
      <c r="R27" s="218"/>
      <c r="S27" s="218"/>
      <c r="T27" s="219">
        <f>SUM(T7:T25)</f>
        <v>30</v>
      </c>
      <c r="U27" s="217"/>
      <c r="V27" s="220"/>
      <c r="W27" s="220"/>
      <c r="X27" s="220"/>
      <c r="Y27" s="220"/>
      <c r="Z27" s="220"/>
      <c r="AA27" s="221">
        <f>SUM(AA7:AA25)</f>
        <v>16</v>
      </c>
      <c r="AB27" s="222"/>
      <c r="AC27" s="222"/>
      <c r="AD27" s="222"/>
      <c r="AE27" s="222"/>
      <c r="AF27" s="222"/>
      <c r="AG27" s="222"/>
      <c r="AH27" s="222"/>
      <c r="AI27" s="222"/>
      <c r="AJ27" s="222"/>
      <c r="AK27" s="222"/>
      <c r="AL27" s="222"/>
      <c r="AM27" s="222"/>
      <c r="AN27" s="222"/>
      <c r="AO27" s="222"/>
      <c r="AP27" s="222"/>
      <c r="AQ27" s="222"/>
      <c r="AR27" s="223">
        <f>SUM(AR7:AR25)</f>
        <v>232</v>
      </c>
      <c r="AS27" s="223">
        <f>SUM(AS7:AS25)</f>
        <v>0</v>
      </c>
      <c r="AT27" s="223">
        <f>SUM(AT7:AT25)</f>
        <v>32</v>
      </c>
      <c r="AU27" s="224"/>
      <c r="AV27" s="225">
        <f>SUM(AV7:AV25)</f>
        <v>288</v>
      </c>
    </row>
    <row r="28" spans="1:48" ht="30.75" customHeight="1">
      <c r="A28" s="134" t="s">
        <v>337</v>
      </c>
      <c r="B28" s="135"/>
      <c r="C28" s="136"/>
      <c r="D28" s="135"/>
      <c r="E28" s="135"/>
      <c r="F28" s="138"/>
      <c r="G28" s="135"/>
      <c r="H28" s="135"/>
      <c r="I28" s="135"/>
      <c r="J28" s="135"/>
      <c r="K28" s="135"/>
      <c r="L28" s="135"/>
      <c r="M28" s="135"/>
      <c r="N28" s="135"/>
      <c r="O28" s="135"/>
      <c r="P28" s="135"/>
      <c r="Q28" s="135"/>
      <c r="R28" s="138"/>
      <c r="S28" s="135"/>
      <c r="T28" s="135"/>
      <c r="U28" s="135"/>
      <c r="V28" s="135"/>
      <c r="W28" s="135"/>
      <c r="X28" s="135"/>
      <c r="Y28" s="135"/>
      <c r="Z28" s="135"/>
      <c r="AA28" s="135"/>
      <c r="AB28" s="226"/>
      <c r="AC28" s="226"/>
      <c r="AD28" s="226"/>
      <c r="AE28" s="226"/>
      <c r="AF28" s="226"/>
      <c r="AG28" s="226"/>
      <c r="AH28" s="226"/>
      <c r="AI28" s="226"/>
      <c r="AJ28" s="226"/>
      <c r="AK28" s="226"/>
      <c r="AL28" s="140"/>
      <c r="AM28" s="140"/>
      <c r="AN28" s="140"/>
      <c r="AO28" s="140"/>
      <c r="AP28" s="140"/>
      <c r="AQ28" s="140"/>
      <c r="AR28" s="140"/>
      <c r="AS28" s="140"/>
      <c r="AT28" s="140"/>
      <c r="AU28" s="140"/>
      <c r="AV28" s="140"/>
    </row>
    <row r="29" spans="1:48" ht="22.5" customHeight="1">
      <c r="A29" s="306" t="s">
        <v>116</v>
      </c>
      <c r="B29" s="306"/>
      <c r="C29" s="306"/>
      <c r="D29" s="141"/>
      <c r="E29" s="141"/>
      <c r="F29" s="142"/>
      <c r="G29" s="141"/>
      <c r="H29" s="141"/>
      <c r="I29" s="141"/>
      <c r="J29" s="141"/>
      <c r="K29" s="141"/>
      <c r="L29" s="141"/>
      <c r="M29" s="141"/>
      <c r="N29" s="141"/>
      <c r="O29" s="141"/>
      <c r="P29" s="141"/>
      <c r="Q29" s="141"/>
      <c r="R29" s="142"/>
      <c r="S29" s="141"/>
      <c r="T29" s="141"/>
      <c r="U29" s="141"/>
      <c r="V29" s="141"/>
      <c r="W29" s="141"/>
      <c r="X29" s="141"/>
      <c r="Y29" s="141"/>
      <c r="Z29" s="141"/>
      <c r="AA29" s="141"/>
      <c r="AB29" s="143"/>
      <c r="AC29" s="143"/>
      <c r="AD29" s="143"/>
      <c r="AE29" s="143"/>
      <c r="AF29" s="143"/>
      <c r="AG29" s="144"/>
      <c r="AH29" s="143"/>
      <c r="AI29" s="143"/>
      <c r="AJ29" s="143"/>
      <c r="AK29" s="143"/>
      <c r="AL29" s="145"/>
      <c r="AM29" s="145"/>
      <c r="AN29" s="145"/>
      <c r="AO29" s="145"/>
      <c r="AP29" s="145"/>
      <c r="AQ29" s="145"/>
      <c r="AR29" s="145"/>
      <c r="AS29" s="145"/>
      <c r="AT29" s="145"/>
      <c r="AU29" s="145"/>
      <c r="AV29" s="146"/>
    </row>
    <row r="30" spans="1:48" ht="15" customHeight="1">
      <c r="A30" s="307" t="s">
        <v>260</v>
      </c>
      <c r="B30" s="308" t="s">
        <v>338</v>
      </c>
      <c r="C30" s="176"/>
      <c r="D30" s="181"/>
      <c r="E30" s="150"/>
      <c r="F30" s="151"/>
      <c r="G30" s="152"/>
      <c r="H30" s="153"/>
      <c r="I30" s="153"/>
      <c r="J30" s="153"/>
      <c r="K30" s="153"/>
      <c r="L30" s="153"/>
      <c r="M30" s="154"/>
      <c r="N30" s="152"/>
      <c r="O30" s="152"/>
      <c r="P30" s="152"/>
      <c r="Q30" s="155"/>
      <c r="R30" s="156"/>
      <c r="S30" s="309">
        <v>11</v>
      </c>
      <c r="T30" s="310">
        <v>11</v>
      </c>
      <c r="U30" s="96"/>
      <c r="V30" s="96"/>
      <c r="W30" s="313" t="s">
        <v>269</v>
      </c>
      <c r="X30" s="204" t="s">
        <v>339</v>
      </c>
      <c r="Y30" s="204"/>
      <c r="Z30" s="204" t="s">
        <v>340</v>
      </c>
      <c r="AA30" s="160"/>
      <c r="AB30" s="180"/>
      <c r="AC30" s="180"/>
      <c r="AD30" s="174"/>
      <c r="AE30" s="174"/>
      <c r="AF30" s="174"/>
      <c r="AG30" s="174"/>
      <c r="AH30" s="174"/>
      <c r="AI30" s="174"/>
      <c r="AJ30" s="174"/>
      <c r="AK30" s="185"/>
      <c r="AL30" s="174"/>
      <c r="AM30" s="174"/>
      <c r="AN30" s="174"/>
      <c r="AO30" s="174"/>
      <c r="AP30" s="174"/>
      <c r="AQ30" s="174"/>
      <c r="AR30" s="164"/>
      <c r="AS30" s="186"/>
      <c r="AT30" s="179"/>
      <c r="AU30" s="193"/>
      <c r="AV30" s="167"/>
    </row>
    <row r="31" spans="1:48" ht="45">
      <c r="A31" s="307"/>
      <c r="B31" s="308"/>
      <c r="C31" s="227" t="s">
        <v>341</v>
      </c>
      <c r="D31" s="149" t="s">
        <v>262</v>
      </c>
      <c r="E31" s="150" t="s">
        <v>263</v>
      </c>
      <c r="F31" s="151" t="s">
        <v>264</v>
      </c>
      <c r="G31" s="152"/>
      <c r="H31" s="153">
        <v>31</v>
      </c>
      <c r="I31" s="153"/>
      <c r="J31" s="153">
        <v>14</v>
      </c>
      <c r="K31" s="153"/>
      <c r="L31" s="153"/>
      <c r="M31" s="154">
        <v>45</v>
      </c>
      <c r="N31" s="152"/>
      <c r="O31" s="152"/>
      <c r="P31" s="152"/>
      <c r="Q31" s="155"/>
      <c r="R31" s="156">
        <v>6</v>
      </c>
      <c r="S31" s="309"/>
      <c r="T31" s="310"/>
      <c r="U31" s="96" t="s">
        <v>342</v>
      </c>
      <c r="V31" s="169" t="s">
        <v>268</v>
      </c>
      <c r="W31" s="313"/>
      <c r="X31" s="159" t="s">
        <v>343</v>
      </c>
      <c r="Y31" s="159" t="s">
        <v>344</v>
      </c>
      <c r="Z31" s="159" t="s">
        <v>345</v>
      </c>
      <c r="AA31" s="160">
        <v>2</v>
      </c>
      <c r="AB31" s="180"/>
      <c r="AC31" s="180"/>
      <c r="AD31" s="174"/>
      <c r="AE31" s="174"/>
      <c r="AF31" s="174"/>
      <c r="AG31" s="174"/>
      <c r="AH31" s="174"/>
      <c r="AI31" s="174"/>
      <c r="AJ31" s="174"/>
      <c r="AK31" s="185"/>
      <c r="AL31" s="174" t="s">
        <v>163</v>
      </c>
      <c r="AM31" s="174"/>
      <c r="AN31" s="174"/>
      <c r="AO31" s="174"/>
      <c r="AP31" s="174"/>
      <c r="AQ31" s="174"/>
      <c r="AR31" s="164">
        <v>45</v>
      </c>
      <c r="AS31" s="186">
        <v>0</v>
      </c>
      <c r="AT31" s="179">
        <v>0</v>
      </c>
      <c r="AU31" s="193" t="s">
        <v>273</v>
      </c>
      <c r="AV31" s="167">
        <v>45</v>
      </c>
    </row>
    <row r="32" spans="1:48" ht="27.75" customHeight="1">
      <c r="A32" s="307"/>
      <c r="B32" s="308"/>
      <c r="C32" s="227" t="s">
        <v>346</v>
      </c>
      <c r="D32" s="149" t="s">
        <v>262</v>
      </c>
      <c r="E32" s="150" t="s">
        <v>263</v>
      </c>
      <c r="F32" s="177" t="s">
        <v>264</v>
      </c>
      <c r="G32" s="178"/>
      <c r="H32" s="179">
        <v>5</v>
      </c>
      <c r="I32" s="179"/>
      <c r="J32" s="153">
        <v>10</v>
      </c>
      <c r="K32" s="180"/>
      <c r="L32" s="180"/>
      <c r="M32" s="154">
        <f>SUM(G32:K32)</f>
        <v>15</v>
      </c>
      <c r="N32" s="182"/>
      <c r="O32" s="182"/>
      <c r="P32" s="182"/>
      <c r="Q32" s="183"/>
      <c r="R32" s="156">
        <v>2</v>
      </c>
      <c r="S32" s="309"/>
      <c r="T32" s="310"/>
      <c r="U32" s="228" t="s">
        <v>347</v>
      </c>
      <c r="V32" s="169" t="s">
        <v>268</v>
      </c>
      <c r="W32" s="313"/>
      <c r="X32" s="159" t="s">
        <v>348</v>
      </c>
      <c r="Y32" s="159" t="s">
        <v>349</v>
      </c>
      <c r="Z32" s="159" t="s">
        <v>350</v>
      </c>
      <c r="AA32" s="160">
        <v>2</v>
      </c>
      <c r="AB32" s="180"/>
      <c r="AC32" s="180"/>
      <c r="AD32" s="174"/>
      <c r="AE32" s="174"/>
      <c r="AF32" s="174"/>
      <c r="AG32" s="174"/>
      <c r="AH32" s="174"/>
      <c r="AI32" s="174"/>
      <c r="AJ32" s="174"/>
      <c r="AK32" s="185"/>
      <c r="AL32" s="174" t="s">
        <v>163</v>
      </c>
      <c r="AM32" s="174"/>
      <c r="AN32" s="174"/>
      <c r="AO32" s="174"/>
      <c r="AP32" s="174"/>
      <c r="AQ32" s="174"/>
      <c r="AR32" s="164">
        <f>M32</f>
        <v>15</v>
      </c>
      <c r="AS32" s="186">
        <v>0</v>
      </c>
      <c r="AT32" s="179">
        <v>0</v>
      </c>
      <c r="AU32" s="187"/>
      <c r="AV32" s="167">
        <f>M32</f>
        <v>15</v>
      </c>
    </row>
    <row r="33" spans="1:48" ht="14.25" customHeight="1">
      <c r="A33" s="307"/>
      <c r="B33" s="308"/>
      <c r="C33" s="229" t="s">
        <v>351</v>
      </c>
      <c r="D33" s="149" t="s">
        <v>262</v>
      </c>
      <c r="E33" s="150" t="s">
        <v>352</v>
      </c>
      <c r="F33" s="177" t="s">
        <v>264</v>
      </c>
      <c r="G33" s="178"/>
      <c r="H33" s="179"/>
      <c r="I33" s="179">
        <v>15</v>
      </c>
      <c r="J33" s="153"/>
      <c r="K33" s="180"/>
      <c r="L33" s="180"/>
      <c r="M33" s="154">
        <f>SUM(G33:K33)</f>
        <v>15</v>
      </c>
      <c r="N33" s="182"/>
      <c r="O33" s="182"/>
      <c r="P33" s="182"/>
      <c r="Q33" s="183"/>
      <c r="R33" s="156"/>
      <c r="S33" s="309"/>
      <c r="T33" s="310"/>
      <c r="U33" s="97"/>
      <c r="V33" s="97"/>
      <c r="W33" s="313"/>
      <c r="X33" s="159"/>
      <c r="Y33" s="159"/>
      <c r="Z33" s="159"/>
      <c r="AA33" s="160"/>
      <c r="AB33" s="180"/>
      <c r="AC33" s="180"/>
      <c r="AD33" s="174"/>
      <c r="AE33" s="174"/>
      <c r="AF33" s="174"/>
      <c r="AG33" s="174"/>
      <c r="AH33" s="174"/>
      <c r="AI33" s="174"/>
      <c r="AJ33" s="174"/>
      <c r="AK33" s="185"/>
      <c r="AL33" s="174" t="s">
        <v>163</v>
      </c>
      <c r="AM33" s="174"/>
      <c r="AN33" s="174"/>
      <c r="AO33" s="174"/>
      <c r="AP33" s="174"/>
      <c r="AQ33" s="174"/>
      <c r="AR33" s="164">
        <f>M33</f>
        <v>15</v>
      </c>
      <c r="AS33" s="186">
        <v>0</v>
      </c>
      <c r="AT33" s="179">
        <v>0</v>
      </c>
      <c r="AU33" s="187"/>
      <c r="AV33" s="167">
        <f>M33</f>
        <v>15</v>
      </c>
    </row>
    <row r="34" spans="1:48" ht="45">
      <c r="A34" s="307"/>
      <c r="B34" s="308"/>
      <c r="C34" s="227" t="s">
        <v>353</v>
      </c>
      <c r="D34" s="149" t="s">
        <v>262</v>
      </c>
      <c r="E34" s="150" t="s">
        <v>263</v>
      </c>
      <c r="F34" s="177" t="s">
        <v>264</v>
      </c>
      <c r="G34" s="189"/>
      <c r="H34" s="179"/>
      <c r="I34" s="179">
        <v>15</v>
      </c>
      <c r="J34" s="153"/>
      <c r="K34" s="180"/>
      <c r="L34" s="180"/>
      <c r="M34" s="154">
        <v>0</v>
      </c>
      <c r="N34" s="103"/>
      <c r="O34" s="103"/>
      <c r="P34" s="103"/>
      <c r="Q34" s="190"/>
      <c r="R34" s="156">
        <v>2</v>
      </c>
      <c r="S34" s="309"/>
      <c r="T34" s="310"/>
      <c r="U34" s="96" t="s">
        <v>354</v>
      </c>
      <c r="V34" s="169" t="s">
        <v>268</v>
      </c>
      <c r="W34" s="313"/>
      <c r="X34" s="159" t="s">
        <v>355</v>
      </c>
      <c r="Y34" s="159" t="s">
        <v>356</v>
      </c>
      <c r="Z34" s="159" t="s">
        <v>357</v>
      </c>
      <c r="AA34" s="160">
        <v>2</v>
      </c>
      <c r="AB34" s="191"/>
      <c r="AC34" s="191"/>
      <c r="AD34" s="174"/>
      <c r="AE34" s="174"/>
      <c r="AF34" s="174"/>
      <c r="AG34" s="174"/>
      <c r="AH34" s="174"/>
      <c r="AI34" s="174"/>
      <c r="AJ34" s="174"/>
      <c r="AK34" s="174"/>
      <c r="AL34" s="174" t="s">
        <v>163</v>
      </c>
      <c r="AM34" s="174"/>
      <c r="AN34" s="174"/>
      <c r="AO34" s="174"/>
      <c r="AP34" s="174"/>
      <c r="AQ34" s="185"/>
      <c r="AR34" s="164">
        <f>M34</f>
        <v>0</v>
      </c>
      <c r="AS34" s="186">
        <v>0</v>
      </c>
      <c r="AT34" s="186">
        <v>0</v>
      </c>
      <c r="AU34" s="186"/>
      <c r="AV34" s="167">
        <f>M34</f>
        <v>0</v>
      </c>
    </row>
    <row r="35" spans="1:48" ht="14.25" customHeight="1">
      <c r="A35" s="307"/>
      <c r="B35" s="308"/>
      <c r="C35" s="227" t="s">
        <v>358</v>
      </c>
      <c r="D35" s="181"/>
      <c r="E35" s="150"/>
      <c r="F35" s="177"/>
      <c r="G35" s="189"/>
      <c r="H35" s="179"/>
      <c r="I35" s="179"/>
      <c r="J35" s="153"/>
      <c r="K35" s="180"/>
      <c r="L35" s="180"/>
      <c r="M35" s="154"/>
      <c r="N35" s="103"/>
      <c r="O35" s="103"/>
      <c r="P35" s="103"/>
      <c r="Q35" s="190"/>
      <c r="R35" s="156"/>
      <c r="S35" s="309"/>
      <c r="T35" s="310"/>
      <c r="U35" s="96"/>
      <c r="V35" s="96"/>
      <c r="W35" s="313"/>
      <c r="X35" s="159"/>
      <c r="Y35" s="159"/>
      <c r="Z35" s="159"/>
      <c r="AA35" s="160"/>
      <c r="AB35" s="191"/>
      <c r="AC35" s="191"/>
      <c r="AD35" s="174"/>
      <c r="AE35" s="174"/>
      <c r="AF35" s="174"/>
      <c r="AG35" s="174"/>
      <c r="AH35" s="174"/>
      <c r="AI35" s="174"/>
      <c r="AJ35" s="174"/>
      <c r="AK35" s="174"/>
      <c r="AL35" s="174"/>
      <c r="AM35" s="174"/>
      <c r="AN35" s="174"/>
      <c r="AO35" s="174"/>
      <c r="AP35" s="174"/>
      <c r="AQ35" s="185"/>
      <c r="AR35" s="164"/>
      <c r="AS35" s="186"/>
      <c r="AT35" s="186"/>
      <c r="AU35" s="186"/>
      <c r="AV35" s="167"/>
    </row>
    <row r="36" spans="1:48" ht="24" customHeight="1">
      <c r="A36" s="307"/>
      <c r="B36" s="308"/>
      <c r="C36" s="227" t="s">
        <v>359</v>
      </c>
      <c r="D36" s="149" t="s">
        <v>262</v>
      </c>
      <c r="E36" s="150" t="s">
        <v>263</v>
      </c>
      <c r="F36" s="177" t="s">
        <v>264</v>
      </c>
      <c r="G36" s="189"/>
      <c r="H36" s="179"/>
      <c r="I36" s="179">
        <v>15</v>
      </c>
      <c r="J36" s="153"/>
      <c r="K36" s="180"/>
      <c r="L36" s="180"/>
      <c r="M36" s="154">
        <v>0</v>
      </c>
      <c r="N36" s="103"/>
      <c r="O36" s="103"/>
      <c r="P36" s="103"/>
      <c r="Q36" s="190"/>
      <c r="R36" s="156">
        <v>2</v>
      </c>
      <c r="S36" s="309"/>
      <c r="T36" s="310"/>
      <c r="U36" s="96" t="s">
        <v>354</v>
      </c>
      <c r="V36" s="169" t="s">
        <v>268</v>
      </c>
      <c r="W36" s="313"/>
      <c r="X36" s="159" t="s">
        <v>360</v>
      </c>
      <c r="Y36" s="159" t="s">
        <v>361</v>
      </c>
      <c r="Z36" s="159" t="s">
        <v>362</v>
      </c>
      <c r="AA36" s="160">
        <v>2</v>
      </c>
      <c r="AB36" s="191"/>
      <c r="AC36" s="191"/>
      <c r="AD36" s="174"/>
      <c r="AE36" s="174"/>
      <c r="AF36" s="174"/>
      <c r="AG36" s="174"/>
      <c r="AH36" s="174"/>
      <c r="AI36" s="174"/>
      <c r="AJ36" s="174"/>
      <c r="AK36" s="174"/>
      <c r="AL36" s="174" t="s">
        <v>163</v>
      </c>
      <c r="AM36" s="174"/>
      <c r="AN36" s="174"/>
      <c r="AO36" s="174"/>
      <c r="AP36" s="174"/>
      <c r="AQ36" s="185"/>
      <c r="AR36" s="164">
        <f>M36</f>
        <v>0</v>
      </c>
      <c r="AS36" s="186">
        <v>0</v>
      </c>
      <c r="AT36" s="186">
        <v>0</v>
      </c>
      <c r="AU36" s="186"/>
      <c r="AV36" s="167">
        <f>M36</f>
        <v>0</v>
      </c>
    </row>
    <row r="37" spans="1:48" ht="22.5" customHeight="1">
      <c r="A37" s="306" t="s">
        <v>118</v>
      </c>
      <c r="B37" s="306"/>
      <c r="C37" s="306"/>
      <c r="D37" s="141"/>
      <c r="E37" s="141"/>
      <c r="F37" s="142"/>
      <c r="G37" s="141"/>
      <c r="H37" s="141"/>
      <c r="I37" s="141"/>
      <c r="J37" s="141"/>
      <c r="K37" s="141"/>
      <c r="L37" s="141"/>
      <c r="M37" s="141"/>
      <c r="N37" s="141"/>
      <c r="O37" s="141"/>
      <c r="P37" s="141"/>
      <c r="Q37" s="141"/>
      <c r="R37" s="142"/>
      <c r="S37" s="141"/>
      <c r="T37" s="141"/>
      <c r="U37" s="141"/>
      <c r="V37" s="141"/>
      <c r="W37" s="141"/>
      <c r="X37" s="141"/>
      <c r="Y37" s="141"/>
      <c r="Z37" s="141"/>
      <c r="AA37" s="141"/>
      <c r="AB37" s="143"/>
      <c r="AC37" s="143"/>
      <c r="AD37" s="143"/>
      <c r="AE37" s="143"/>
      <c r="AF37" s="143"/>
      <c r="AG37" s="144"/>
      <c r="AH37" s="143"/>
      <c r="AI37" s="143"/>
      <c r="AJ37" s="143"/>
      <c r="AK37" s="143"/>
      <c r="AL37" s="145"/>
      <c r="AM37" s="145"/>
      <c r="AN37" s="145"/>
      <c r="AO37" s="145"/>
      <c r="AP37" s="145"/>
      <c r="AQ37" s="145"/>
      <c r="AR37" s="145"/>
      <c r="AS37" s="145"/>
      <c r="AT37" s="145"/>
      <c r="AU37" s="145"/>
      <c r="AV37" s="146"/>
    </row>
    <row r="38" spans="1:48" ht="46.5" customHeight="1">
      <c r="A38" s="307" t="s">
        <v>363</v>
      </c>
      <c r="B38" s="309" t="s">
        <v>364</v>
      </c>
      <c r="C38" s="192" t="s">
        <v>365</v>
      </c>
      <c r="D38" s="149" t="s">
        <v>262</v>
      </c>
      <c r="E38" s="150" t="s">
        <v>263</v>
      </c>
      <c r="F38" s="177" t="s">
        <v>264</v>
      </c>
      <c r="G38" s="152"/>
      <c r="H38" s="179">
        <v>40</v>
      </c>
      <c r="I38" s="179"/>
      <c r="J38" s="153"/>
      <c r="K38" s="179"/>
      <c r="L38" s="179"/>
      <c r="M38" s="154">
        <f>SUM(G38:K38)</f>
        <v>40</v>
      </c>
      <c r="N38" s="179"/>
      <c r="O38" s="179"/>
      <c r="P38" s="179"/>
      <c r="Q38" s="193"/>
      <c r="R38" s="156">
        <v>4</v>
      </c>
      <c r="S38" s="309">
        <v>9</v>
      </c>
      <c r="T38" s="157">
        <v>8</v>
      </c>
      <c r="U38" s="96" t="s">
        <v>294</v>
      </c>
      <c r="V38" s="96" t="s">
        <v>268</v>
      </c>
      <c r="W38" s="96" t="s">
        <v>295</v>
      </c>
      <c r="X38" s="159" t="s">
        <v>293</v>
      </c>
      <c r="Y38" s="159" t="s">
        <v>293</v>
      </c>
      <c r="Z38" s="159" t="s">
        <v>293</v>
      </c>
      <c r="AA38" s="160">
        <v>4</v>
      </c>
      <c r="AB38" s="196"/>
      <c r="AC38" s="196"/>
      <c r="AD38" s="197"/>
      <c r="AE38" s="197"/>
      <c r="AF38" s="197"/>
      <c r="AG38" s="197"/>
      <c r="AH38" s="197"/>
      <c r="AI38" s="197"/>
      <c r="AJ38" s="197"/>
      <c r="AK38" s="197"/>
      <c r="AL38" s="198"/>
      <c r="AM38" s="198"/>
      <c r="AN38" s="198" t="s">
        <v>163</v>
      </c>
      <c r="AO38" s="198"/>
      <c r="AP38" s="198"/>
      <c r="AQ38" s="198"/>
      <c r="AR38" s="199">
        <f>M38</f>
        <v>40</v>
      </c>
      <c r="AS38" s="200">
        <v>0</v>
      </c>
      <c r="AT38" s="200">
        <v>0</v>
      </c>
      <c r="AU38" s="230" t="s">
        <v>273</v>
      </c>
      <c r="AV38" s="202">
        <f>M38</f>
        <v>40</v>
      </c>
    </row>
    <row r="39" spans="1:48" ht="46.5" customHeight="1">
      <c r="A39" s="307"/>
      <c r="B39" s="309"/>
      <c r="C39" s="192" t="s">
        <v>366</v>
      </c>
      <c r="D39" s="149" t="s">
        <v>262</v>
      </c>
      <c r="E39" s="150" t="s">
        <v>263</v>
      </c>
      <c r="F39" s="177" t="s">
        <v>264</v>
      </c>
      <c r="G39" s="152"/>
      <c r="H39" s="179">
        <v>32</v>
      </c>
      <c r="I39" s="179"/>
      <c r="J39" s="153"/>
      <c r="K39" s="179"/>
      <c r="L39" s="179"/>
      <c r="M39" s="154">
        <f>SUM(G39:K39)</f>
        <v>32</v>
      </c>
      <c r="N39" s="179"/>
      <c r="O39" s="179"/>
      <c r="P39" s="179"/>
      <c r="Q39" s="193"/>
      <c r="R39" s="156">
        <v>3</v>
      </c>
      <c r="S39" s="309"/>
      <c r="T39" s="157"/>
      <c r="U39" s="96" t="s">
        <v>294</v>
      </c>
      <c r="V39" s="96" t="s">
        <v>268</v>
      </c>
      <c r="W39" s="96" t="s">
        <v>295</v>
      </c>
      <c r="X39" s="159" t="s">
        <v>293</v>
      </c>
      <c r="Y39" s="159" t="s">
        <v>293</v>
      </c>
      <c r="Z39" s="159" t="s">
        <v>293</v>
      </c>
      <c r="AA39" s="160">
        <v>4</v>
      </c>
      <c r="AB39" s="196"/>
      <c r="AC39" s="196"/>
      <c r="AD39" s="197"/>
      <c r="AE39" s="197"/>
      <c r="AF39" s="197"/>
      <c r="AG39" s="197"/>
      <c r="AH39" s="197"/>
      <c r="AI39" s="197"/>
      <c r="AJ39" s="197"/>
      <c r="AK39" s="197"/>
      <c r="AL39" s="198"/>
      <c r="AM39" s="198"/>
      <c r="AN39" s="198" t="s">
        <v>163</v>
      </c>
      <c r="AO39" s="198"/>
      <c r="AP39" s="198"/>
      <c r="AQ39" s="198"/>
      <c r="AR39" s="199">
        <f>M39</f>
        <v>32</v>
      </c>
      <c r="AS39" s="200">
        <v>0</v>
      </c>
      <c r="AT39" s="200">
        <v>0</v>
      </c>
      <c r="AU39" s="230" t="s">
        <v>273</v>
      </c>
      <c r="AV39" s="202">
        <f>M39</f>
        <v>32</v>
      </c>
    </row>
    <row r="40" spans="1:48" ht="47.65" customHeight="1">
      <c r="A40" s="96" t="s">
        <v>288</v>
      </c>
      <c r="B40" s="156" t="s">
        <v>367</v>
      </c>
      <c r="C40" s="192" t="s">
        <v>367</v>
      </c>
      <c r="D40" s="149" t="s">
        <v>262</v>
      </c>
      <c r="E40" s="150" t="s">
        <v>263</v>
      </c>
      <c r="F40" s="177" t="s">
        <v>264</v>
      </c>
      <c r="G40" s="152"/>
      <c r="H40" s="179">
        <v>50</v>
      </c>
      <c r="I40" s="179"/>
      <c r="J40" s="153"/>
      <c r="K40" s="179"/>
      <c r="L40" s="179"/>
      <c r="M40" s="154">
        <f>SUM(G40:K40)</f>
        <v>50</v>
      </c>
      <c r="N40" s="179"/>
      <c r="O40" s="179"/>
      <c r="P40" s="179"/>
      <c r="Q40" s="193"/>
      <c r="R40" s="156"/>
      <c r="S40" s="156">
        <v>6</v>
      </c>
      <c r="T40" s="157">
        <v>5</v>
      </c>
      <c r="U40" s="96" t="s">
        <v>294</v>
      </c>
      <c r="V40" s="96" t="s">
        <v>268</v>
      </c>
      <c r="W40" s="96" t="s">
        <v>295</v>
      </c>
      <c r="X40" s="231" t="s">
        <v>293</v>
      </c>
      <c r="Y40" s="231" t="s">
        <v>293</v>
      </c>
      <c r="Z40" s="231" t="s">
        <v>293</v>
      </c>
      <c r="AA40" s="160">
        <v>4</v>
      </c>
      <c r="AB40" s="196"/>
      <c r="AC40" s="196"/>
      <c r="AD40" s="197"/>
      <c r="AE40" s="197"/>
      <c r="AF40" s="197"/>
      <c r="AG40" s="197"/>
      <c r="AH40" s="197"/>
      <c r="AI40" s="197"/>
      <c r="AJ40" s="197"/>
      <c r="AK40" s="197"/>
      <c r="AL40" s="198"/>
      <c r="AM40" s="198"/>
      <c r="AN40" s="198" t="s">
        <v>163</v>
      </c>
      <c r="AO40" s="198"/>
      <c r="AP40" s="198"/>
      <c r="AQ40" s="198"/>
      <c r="AR40" s="199">
        <f>M40</f>
        <v>50</v>
      </c>
      <c r="AS40" s="200">
        <v>0</v>
      </c>
      <c r="AT40" s="200">
        <v>0</v>
      </c>
      <c r="AU40" s="230" t="s">
        <v>273</v>
      </c>
      <c r="AV40" s="202">
        <f>M40</f>
        <v>50</v>
      </c>
    </row>
    <row r="41" spans="1:48" ht="22.5" customHeight="1">
      <c r="A41" s="306" t="s">
        <v>120</v>
      </c>
      <c r="B41" s="306"/>
      <c r="C41" s="306"/>
      <c r="D41" s="141"/>
      <c r="E41" s="141"/>
      <c r="F41" s="142"/>
      <c r="G41" s="141"/>
      <c r="H41" s="141"/>
      <c r="I41" s="141"/>
      <c r="J41" s="141"/>
      <c r="K41" s="141"/>
      <c r="L41" s="141"/>
      <c r="M41" s="141"/>
      <c r="N41" s="141"/>
      <c r="O41" s="141"/>
      <c r="P41" s="141"/>
      <c r="Q41" s="141"/>
      <c r="R41" s="142"/>
      <c r="S41" s="141"/>
      <c r="T41" s="141"/>
      <c r="U41" s="141"/>
      <c r="V41" s="141"/>
      <c r="W41" s="141"/>
      <c r="X41" s="141"/>
      <c r="Y41" s="141"/>
      <c r="Z41" s="141"/>
      <c r="AA41" s="141"/>
      <c r="AB41" s="143"/>
      <c r="AC41" s="143"/>
      <c r="AD41" s="143"/>
      <c r="AE41" s="143"/>
      <c r="AF41" s="143"/>
      <c r="AG41" s="144"/>
      <c r="AH41" s="143"/>
      <c r="AI41" s="143"/>
      <c r="AJ41" s="143"/>
      <c r="AK41" s="143"/>
      <c r="AL41" s="145"/>
      <c r="AM41" s="145"/>
      <c r="AN41" s="145"/>
      <c r="AO41" s="145"/>
      <c r="AP41" s="145"/>
      <c r="AQ41" s="145"/>
      <c r="AR41" s="145"/>
      <c r="AS41" s="145"/>
      <c r="AT41" s="145"/>
      <c r="AU41" s="145"/>
      <c r="AV41" s="146"/>
    </row>
    <row r="42" spans="1:48" ht="14.25" customHeight="1">
      <c r="A42" s="307" t="s">
        <v>368</v>
      </c>
      <c r="B42" s="309" t="s">
        <v>64</v>
      </c>
      <c r="C42" s="192"/>
      <c r="D42" s="181"/>
      <c r="E42" s="150"/>
      <c r="F42" s="177"/>
      <c r="G42" s="152"/>
      <c r="H42" s="179"/>
      <c r="I42" s="179"/>
      <c r="J42" s="153"/>
      <c r="K42" s="179"/>
      <c r="L42" s="179"/>
      <c r="M42" s="154"/>
      <c r="N42" s="179"/>
      <c r="O42" s="179"/>
      <c r="P42" s="179"/>
      <c r="Q42" s="193"/>
      <c r="R42" s="156"/>
      <c r="S42" s="309">
        <v>3</v>
      </c>
      <c r="T42" s="310">
        <v>3</v>
      </c>
      <c r="U42" s="97"/>
      <c r="V42" s="97"/>
      <c r="W42" s="307" t="s">
        <v>269</v>
      </c>
      <c r="X42" s="232" t="s">
        <v>369</v>
      </c>
      <c r="Y42" s="232"/>
      <c r="Z42" s="232" t="s">
        <v>370</v>
      </c>
      <c r="AA42" s="160"/>
      <c r="AB42" s="191"/>
      <c r="AC42" s="191"/>
      <c r="AD42" s="174"/>
      <c r="AE42" s="174"/>
      <c r="AF42" s="174"/>
      <c r="AG42" s="174"/>
      <c r="AH42" s="174"/>
      <c r="AI42" s="174"/>
      <c r="AJ42" s="174"/>
      <c r="AK42" s="174"/>
      <c r="AL42" s="161"/>
      <c r="AM42" s="161"/>
      <c r="AN42" s="161"/>
      <c r="AO42" s="161"/>
      <c r="AP42" s="161"/>
      <c r="AQ42" s="161"/>
      <c r="AR42" s="164"/>
      <c r="AS42" s="179"/>
      <c r="AT42" s="179"/>
      <c r="AU42" s="193"/>
      <c r="AV42" s="167"/>
    </row>
    <row r="43" spans="1:48" ht="24" customHeight="1">
      <c r="A43" s="307"/>
      <c r="B43" s="309"/>
      <c r="C43" s="205" t="s">
        <v>371</v>
      </c>
      <c r="D43" s="149" t="s">
        <v>262</v>
      </c>
      <c r="E43" s="150" t="s">
        <v>309</v>
      </c>
      <c r="F43" s="177" t="s">
        <v>264</v>
      </c>
      <c r="G43" s="152"/>
      <c r="H43" s="179"/>
      <c r="I43" s="179">
        <v>24</v>
      </c>
      <c r="J43" s="153"/>
      <c r="K43" s="179"/>
      <c r="L43" s="179"/>
      <c r="M43" s="154">
        <f>SUM(G43:K43)</f>
        <v>24</v>
      </c>
      <c r="N43" s="179"/>
      <c r="O43" s="179"/>
      <c r="P43" s="179"/>
      <c r="Q43" s="193"/>
      <c r="R43" s="156">
        <v>4</v>
      </c>
      <c r="S43" s="309"/>
      <c r="T43" s="310"/>
      <c r="U43" s="96" t="s">
        <v>310</v>
      </c>
      <c r="V43" s="169" t="s">
        <v>268</v>
      </c>
      <c r="W43" s="307"/>
      <c r="X43" s="159" t="s">
        <v>372</v>
      </c>
      <c r="Y43" s="159" t="s">
        <v>373</v>
      </c>
      <c r="Z43" s="159" t="s">
        <v>374</v>
      </c>
      <c r="AA43" s="160"/>
      <c r="AB43" s="191" t="s">
        <v>163</v>
      </c>
      <c r="AC43" s="191"/>
      <c r="AD43" s="174"/>
      <c r="AE43" s="174"/>
      <c r="AF43" s="174"/>
      <c r="AG43" s="174"/>
      <c r="AH43" s="174" t="s">
        <v>163</v>
      </c>
      <c r="AI43" s="174"/>
      <c r="AJ43" s="174"/>
      <c r="AK43" s="174"/>
      <c r="AL43" s="161"/>
      <c r="AM43" s="161"/>
      <c r="AN43" s="161"/>
      <c r="AO43" s="161"/>
      <c r="AP43" s="161" t="s">
        <v>163</v>
      </c>
      <c r="AQ43" s="161"/>
      <c r="AR43" s="164">
        <f>M43</f>
        <v>24</v>
      </c>
      <c r="AS43" s="179">
        <v>0</v>
      </c>
      <c r="AT43" s="179">
        <v>0</v>
      </c>
      <c r="AU43" s="193" t="s">
        <v>314</v>
      </c>
      <c r="AV43" s="167">
        <f>M43</f>
        <v>24</v>
      </c>
    </row>
    <row r="44" spans="1:48" ht="21" customHeight="1">
      <c r="A44" s="307"/>
      <c r="B44" s="309"/>
      <c r="C44" s="205" t="s">
        <v>375</v>
      </c>
      <c r="D44" s="149" t="s">
        <v>262</v>
      </c>
      <c r="E44" s="150" t="s">
        <v>300</v>
      </c>
      <c r="F44" s="177" t="s">
        <v>264</v>
      </c>
      <c r="G44" s="152"/>
      <c r="H44" s="179"/>
      <c r="I44" s="179">
        <v>6</v>
      </c>
      <c r="J44" s="153"/>
      <c r="K44" s="179"/>
      <c r="L44" s="179"/>
      <c r="M44" s="154">
        <f>SUM(G44:K44)</f>
        <v>6</v>
      </c>
      <c r="N44" s="179"/>
      <c r="O44" s="179"/>
      <c r="P44" s="179"/>
      <c r="Q44" s="193"/>
      <c r="R44" s="156">
        <v>1</v>
      </c>
      <c r="S44" s="309"/>
      <c r="T44" s="310"/>
      <c r="U44" s="96" t="s">
        <v>376</v>
      </c>
      <c r="V44" s="169" t="s">
        <v>268</v>
      </c>
      <c r="W44" s="307"/>
      <c r="X44" s="159" t="s">
        <v>377</v>
      </c>
      <c r="Y44" s="159" t="s">
        <v>378</v>
      </c>
      <c r="Z44" s="159" t="s">
        <v>379</v>
      </c>
      <c r="AA44" s="160">
        <v>1</v>
      </c>
      <c r="AB44" s="191" t="s">
        <v>163</v>
      </c>
      <c r="AC44" s="191"/>
      <c r="AD44" s="174"/>
      <c r="AE44" s="174"/>
      <c r="AF44" s="174"/>
      <c r="AG44" s="174"/>
      <c r="AH44" s="174"/>
      <c r="AI44" s="174"/>
      <c r="AJ44" s="174"/>
      <c r="AK44" s="174"/>
      <c r="AL44" s="161"/>
      <c r="AM44" s="161"/>
      <c r="AN44" s="161"/>
      <c r="AO44" s="161"/>
      <c r="AP44" s="161" t="s">
        <v>163</v>
      </c>
      <c r="AQ44" s="161"/>
      <c r="AR44" s="164">
        <f>M44</f>
        <v>6</v>
      </c>
      <c r="AS44" s="179">
        <v>0</v>
      </c>
      <c r="AT44" s="179">
        <v>0</v>
      </c>
      <c r="AU44" s="193"/>
      <c r="AV44" s="167">
        <f>M44</f>
        <v>6</v>
      </c>
    </row>
    <row r="45" spans="1:48" ht="45">
      <c r="A45" s="307"/>
      <c r="B45" s="309"/>
      <c r="C45" s="208" t="s">
        <v>380</v>
      </c>
      <c r="D45" s="149" t="s">
        <v>262</v>
      </c>
      <c r="E45" s="150" t="s">
        <v>300</v>
      </c>
      <c r="F45" s="177" t="s">
        <v>264</v>
      </c>
      <c r="G45" s="152"/>
      <c r="H45" s="179"/>
      <c r="I45" s="179">
        <v>3</v>
      </c>
      <c r="J45" s="153"/>
      <c r="K45" s="179"/>
      <c r="L45" s="179"/>
      <c r="M45" s="154">
        <f>SUM(G45:K45)</f>
        <v>3</v>
      </c>
      <c r="N45" s="179"/>
      <c r="O45" s="179"/>
      <c r="P45" s="179"/>
      <c r="Q45" s="193"/>
      <c r="R45" s="156"/>
      <c r="S45" s="309"/>
      <c r="T45" s="310"/>
      <c r="U45" s="96" t="s">
        <v>381</v>
      </c>
      <c r="V45" s="169" t="s">
        <v>268</v>
      </c>
      <c r="W45" s="307"/>
      <c r="X45" s="159"/>
      <c r="Y45" s="159"/>
      <c r="Z45" s="159"/>
      <c r="AA45" s="160"/>
      <c r="AB45" s="191"/>
      <c r="AC45" s="191"/>
      <c r="AD45" s="174" t="s">
        <v>163</v>
      </c>
      <c r="AE45" s="174" t="s">
        <v>163</v>
      </c>
      <c r="AF45" s="174"/>
      <c r="AG45" s="174"/>
      <c r="AH45" s="174"/>
      <c r="AI45" s="174"/>
      <c r="AJ45" s="174"/>
      <c r="AK45" s="185"/>
      <c r="AL45" s="191"/>
      <c r="AM45" s="191"/>
      <c r="AN45" s="191"/>
      <c r="AO45" s="191"/>
      <c r="AP45" s="191" t="s">
        <v>163</v>
      </c>
      <c r="AQ45" s="191"/>
      <c r="AR45" s="164">
        <v>2</v>
      </c>
      <c r="AS45" s="179">
        <v>0</v>
      </c>
      <c r="AT45" s="179">
        <v>1</v>
      </c>
      <c r="AU45" s="193" t="s">
        <v>382</v>
      </c>
      <c r="AV45" s="167">
        <f>M45</f>
        <v>3</v>
      </c>
    </row>
    <row r="46" spans="1:48" ht="24" customHeight="1">
      <c r="A46" s="96" t="s">
        <v>383</v>
      </c>
      <c r="B46" s="147" t="s">
        <v>384</v>
      </c>
      <c r="C46" s="192"/>
      <c r="D46" s="149" t="s">
        <v>262</v>
      </c>
      <c r="E46" s="150" t="s">
        <v>385</v>
      </c>
      <c r="F46" s="177" t="s">
        <v>264</v>
      </c>
      <c r="G46" s="206"/>
      <c r="H46" s="179"/>
      <c r="I46" s="179">
        <v>24</v>
      </c>
      <c r="J46" s="153"/>
      <c r="K46" s="179"/>
      <c r="L46" s="179"/>
      <c r="M46" s="154">
        <f>SUM(G46:K46)</f>
        <v>24</v>
      </c>
      <c r="N46" s="179"/>
      <c r="O46" s="179"/>
      <c r="P46" s="179"/>
      <c r="Q46" s="193"/>
      <c r="R46" s="156"/>
      <c r="S46" s="156">
        <v>2.1</v>
      </c>
      <c r="T46" s="157">
        <v>3</v>
      </c>
      <c r="U46" s="96" t="s">
        <v>386</v>
      </c>
      <c r="V46" s="169" t="s">
        <v>268</v>
      </c>
      <c r="W46" s="96" t="s">
        <v>386</v>
      </c>
      <c r="X46" s="232" t="s">
        <v>387</v>
      </c>
      <c r="Y46" s="232" t="s">
        <v>388</v>
      </c>
      <c r="Z46" s="232" t="s">
        <v>389</v>
      </c>
      <c r="AA46" s="160"/>
      <c r="AB46" s="191" t="s">
        <v>163</v>
      </c>
      <c r="AC46" s="191"/>
      <c r="AD46" s="191"/>
      <c r="AE46" s="191"/>
      <c r="AF46" s="191"/>
      <c r="AG46" s="191"/>
      <c r="AH46" s="191"/>
      <c r="AI46" s="191"/>
      <c r="AJ46" s="191"/>
      <c r="AK46" s="207"/>
      <c r="AL46" s="161"/>
      <c r="AM46" s="191"/>
      <c r="AN46" s="191"/>
      <c r="AO46" s="191"/>
      <c r="AP46" s="191" t="s">
        <v>163</v>
      </c>
      <c r="AQ46" s="191"/>
      <c r="AR46" s="164">
        <f>M46</f>
        <v>24</v>
      </c>
      <c r="AS46" s="179">
        <v>0</v>
      </c>
      <c r="AT46" s="179">
        <v>0</v>
      </c>
      <c r="AU46" s="193"/>
      <c r="AV46" s="167">
        <f>M46</f>
        <v>24</v>
      </c>
    </row>
    <row r="47" spans="1:48" ht="14.25" customHeight="1">
      <c r="A47" s="214"/>
      <c r="B47" s="215"/>
      <c r="C47" s="216"/>
      <c r="D47" s="312" t="s">
        <v>336</v>
      </c>
      <c r="E47" s="312"/>
      <c r="F47" s="312"/>
      <c r="G47" s="217">
        <f>SUM(G30:G46)</f>
        <v>0</v>
      </c>
      <c r="H47" s="217">
        <f>SUM(H30:H46)</f>
        <v>158</v>
      </c>
      <c r="I47" s="217">
        <f>SUM(I30:I46)</f>
        <v>102</v>
      </c>
      <c r="J47" s="217">
        <f>SUM(J30:J46)</f>
        <v>24</v>
      </c>
      <c r="K47" s="217">
        <f>SUM(K30:K46)</f>
        <v>0</v>
      </c>
      <c r="L47" s="217"/>
      <c r="M47" s="217">
        <f>SUM(M30:M46)</f>
        <v>254</v>
      </c>
      <c r="N47" s="217">
        <f>SUM(N30:N46)</f>
        <v>0</v>
      </c>
      <c r="O47" s="217">
        <f>SUM(O30:O46)</f>
        <v>0</v>
      </c>
      <c r="P47" s="217">
        <f>SUM(P30:P46)</f>
        <v>0</v>
      </c>
      <c r="Q47" s="217">
        <f>SUM(Q30:Q46)</f>
        <v>0</v>
      </c>
      <c r="R47" s="218"/>
      <c r="S47" s="218"/>
      <c r="T47" s="219">
        <f>SUM(T30:T46)</f>
        <v>30</v>
      </c>
      <c r="U47" s="217"/>
      <c r="V47" s="220"/>
      <c r="W47" s="220"/>
      <c r="X47" s="220"/>
      <c r="Y47" s="220"/>
      <c r="Z47" s="220"/>
      <c r="AA47" s="221">
        <f>SUM(AA30:AA46)</f>
        <v>21</v>
      </c>
      <c r="AB47" s="222"/>
      <c r="AC47" s="222"/>
      <c r="AD47" s="222"/>
      <c r="AE47" s="222"/>
      <c r="AF47" s="222"/>
      <c r="AG47" s="222"/>
      <c r="AH47" s="222"/>
      <c r="AI47" s="222"/>
      <c r="AJ47" s="222"/>
      <c r="AK47" s="222"/>
      <c r="AL47" s="222"/>
      <c r="AM47" s="222"/>
      <c r="AN47" s="222"/>
      <c r="AO47" s="222"/>
      <c r="AP47" s="222"/>
      <c r="AQ47" s="222"/>
      <c r="AR47" s="223">
        <f>SUM(AR30:AR46)</f>
        <v>253</v>
      </c>
      <c r="AS47" s="223">
        <f>SUM(AS30:AS46)</f>
        <v>0</v>
      </c>
      <c r="AT47" s="223">
        <f>SUM(AT30:AT46)</f>
        <v>1</v>
      </c>
      <c r="AU47" s="224"/>
      <c r="AV47" s="225">
        <f>SUM(AV30:AV46)</f>
        <v>254</v>
      </c>
    </row>
    <row r="48" spans="1:48" ht="30.75" customHeight="1">
      <c r="A48" s="134" t="s">
        <v>390</v>
      </c>
      <c r="B48" s="135"/>
      <c r="C48" s="136"/>
      <c r="D48" s="135"/>
      <c r="E48" s="135"/>
      <c r="F48" s="138"/>
      <c r="G48" s="135"/>
      <c r="H48" s="135"/>
      <c r="I48" s="135"/>
      <c r="J48" s="135"/>
      <c r="K48" s="135"/>
      <c r="L48" s="135"/>
      <c r="M48" s="135"/>
      <c r="N48" s="135"/>
      <c r="O48" s="135"/>
      <c r="P48" s="135"/>
      <c r="Q48" s="135"/>
      <c r="R48" s="138"/>
      <c r="S48" s="135"/>
      <c r="T48" s="135"/>
      <c r="U48" s="135"/>
      <c r="V48" s="135"/>
      <c r="W48" s="135"/>
      <c r="X48" s="135"/>
      <c r="Y48" s="135"/>
      <c r="Z48" s="135"/>
      <c r="AA48" s="135"/>
      <c r="AB48" s="226"/>
      <c r="AC48" s="226"/>
      <c r="AD48" s="226"/>
      <c r="AE48" s="226"/>
      <c r="AF48" s="226"/>
      <c r="AG48" s="226"/>
      <c r="AH48" s="226"/>
      <c r="AI48" s="226"/>
      <c r="AJ48" s="226"/>
      <c r="AK48" s="226"/>
      <c r="AL48" s="140"/>
      <c r="AM48" s="140"/>
      <c r="AN48" s="140"/>
      <c r="AO48" s="140"/>
      <c r="AP48" s="140"/>
      <c r="AQ48" s="140"/>
      <c r="AR48" s="140"/>
      <c r="AS48" s="140"/>
      <c r="AT48" s="140"/>
      <c r="AU48" s="140"/>
      <c r="AV48" s="140"/>
    </row>
    <row r="49" spans="1:48" ht="22.5" customHeight="1">
      <c r="A49" s="306" t="s">
        <v>116</v>
      </c>
      <c r="B49" s="306"/>
      <c r="C49" s="306"/>
      <c r="D49" s="141"/>
      <c r="E49" s="141"/>
      <c r="F49" s="142"/>
      <c r="G49" s="141"/>
      <c r="H49" s="141"/>
      <c r="I49" s="141"/>
      <c r="J49" s="141"/>
      <c r="K49" s="141"/>
      <c r="L49" s="141"/>
      <c r="M49" s="141"/>
      <c r="N49" s="141"/>
      <c r="O49" s="141"/>
      <c r="P49" s="141"/>
      <c r="Q49" s="141"/>
      <c r="R49" s="142"/>
      <c r="S49" s="141"/>
      <c r="T49" s="141"/>
      <c r="U49" s="141"/>
      <c r="V49" s="141"/>
      <c r="W49" s="141"/>
      <c r="X49" s="141"/>
      <c r="Y49" s="141"/>
      <c r="Z49" s="141"/>
      <c r="AA49" s="141"/>
      <c r="AB49" s="143"/>
      <c r="AC49" s="143"/>
      <c r="AD49" s="143"/>
      <c r="AE49" s="143"/>
      <c r="AF49" s="143"/>
      <c r="AG49" s="144"/>
      <c r="AH49" s="143"/>
      <c r="AI49" s="143"/>
      <c r="AJ49" s="143"/>
      <c r="AK49" s="143"/>
      <c r="AL49" s="145"/>
      <c r="AM49" s="145"/>
      <c r="AN49" s="145"/>
      <c r="AO49" s="145"/>
      <c r="AP49" s="145"/>
      <c r="AQ49" s="145"/>
      <c r="AR49" s="145"/>
      <c r="AS49" s="145"/>
      <c r="AT49" s="145"/>
      <c r="AU49" s="145"/>
      <c r="AV49" s="146"/>
    </row>
    <row r="50" spans="1:48" ht="45.75" customHeight="1">
      <c r="A50" s="307" t="s">
        <v>260</v>
      </c>
      <c r="B50" s="314" t="s">
        <v>391</v>
      </c>
      <c r="C50" s="233"/>
      <c r="D50" s="181"/>
      <c r="E50" s="150"/>
      <c r="F50" s="151"/>
      <c r="G50" s="152"/>
      <c r="H50" s="153"/>
      <c r="I50" s="153"/>
      <c r="J50" s="153"/>
      <c r="K50" s="153"/>
      <c r="L50" s="153"/>
      <c r="M50" s="154"/>
      <c r="N50" s="152"/>
      <c r="O50" s="152"/>
      <c r="P50" s="152"/>
      <c r="Q50" s="155"/>
      <c r="R50" s="156"/>
      <c r="S50" s="309">
        <v>7</v>
      </c>
      <c r="T50" s="310">
        <v>6</v>
      </c>
      <c r="U50" s="158"/>
      <c r="V50" s="96"/>
      <c r="W50" s="307" t="s">
        <v>269</v>
      </c>
      <c r="X50" s="204" t="s">
        <v>392</v>
      </c>
      <c r="Y50" s="234" t="s">
        <v>393</v>
      </c>
      <c r="Z50" s="204" t="s">
        <v>394</v>
      </c>
      <c r="AA50" s="160"/>
      <c r="AB50" s="161"/>
      <c r="AC50" s="161"/>
      <c r="AD50" s="162"/>
      <c r="AE50" s="162"/>
      <c r="AF50" s="162"/>
      <c r="AG50" s="162"/>
      <c r="AH50" s="162"/>
      <c r="AI50" s="162"/>
      <c r="AJ50" s="162"/>
      <c r="AK50" s="163"/>
      <c r="AL50" s="162"/>
      <c r="AM50" s="162"/>
      <c r="AN50" s="162"/>
      <c r="AO50" s="162"/>
      <c r="AP50" s="162"/>
      <c r="AQ50" s="162"/>
      <c r="AR50" s="164"/>
      <c r="AS50" s="165"/>
      <c r="AT50" s="165"/>
      <c r="AU50" s="166"/>
      <c r="AV50" s="167"/>
    </row>
    <row r="51" spans="1:48" ht="24" customHeight="1">
      <c r="A51" s="307"/>
      <c r="B51" s="314"/>
      <c r="C51" s="235" t="s">
        <v>395</v>
      </c>
      <c r="D51" s="149" t="s">
        <v>262</v>
      </c>
      <c r="E51" s="150" t="s">
        <v>263</v>
      </c>
      <c r="F51" s="151" t="s">
        <v>396</v>
      </c>
      <c r="G51" s="152">
        <v>12</v>
      </c>
      <c r="H51" s="153"/>
      <c r="I51" s="153">
        <v>12</v>
      </c>
      <c r="J51" s="153">
        <v>12</v>
      </c>
      <c r="K51" s="153"/>
      <c r="L51" s="153"/>
      <c r="M51" s="154">
        <f>SUM(G51:K51)</f>
        <v>36</v>
      </c>
      <c r="N51" s="152"/>
      <c r="O51" s="152"/>
      <c r="P51" s="152"/>
      <c r="Q51" s="155"/>
      <c r="R51" s="156">
        <v>2</v>
      </c>
      <c r="S51" s="309"/>
      <c r="T51" s="310"/>
      <c r="U51" s="169" t="s">
        <v>397</v>
      </c>
      <c r="V51" s="169" t="s">
        <v>268</v>
      </c>
      <c r="W51" s="307"/>
      <c r="X51" s="159" t="s">
        <v>398</v>
      </c>
      <c r="Y51" s="159" t="s">
        <v>399</v>
      </c>
      <c r="Z51" s="159" t="s">
        <v>400</v>
      </c>
      <c r="AA51" s="160">
        <v>4</v>
      </c>
      <c r="AB51" s="161"/>
      <c r="AC51" s="161"/>
      <c r="AD51" s="162"/>
      <c r="AE51" s="162"/>
      <c r="AF51" s="162"/>
      <c r="AG51" s="162"/>
      <c r="AH51" s="162"/>
      <c r="AI51" s="162"/>
      <c r="AJ51" s="162"/>
      <c r="AK51" s="163"/>
      <c r="AL51" s="162" t="s">
        <v>163</v>
      </c>
      <c r="AM51" s="162"/>
      <c r="AN51" s="162"/>
      <c r="AO51" s="162"/>
      <c r="AP51" s="162"/>
      <c r="AQ51" s="162"/>
      <c r="AR51" s="164">
        <f>M51</f>
        <v>36</v>
      </c>
      <c r="AS51" s="165">
        <v>0</v>
      </c>
      <c r="AT51" s="165">
        <v>0</v>
      </c>
      <c r="AU51" s="166"/>
      <c r="AV51" s="167">
        <f>M51</f>
        <v>36</v>
      </c>
    </row>
    <row r="52" spans="1:48" ht="45">
      <c r="A52" s="307"/>
      <c r="B52" s="314"/>
      <c r="C52" s="235" t="s">
        <v>401</v>
      </c>
      <c r="D52" s="149" t="s">
        <v>262</v>
      </c>
      <c r="E52" s="150" t="s">
        <v>263</v>
      </c>
      <c r="F52" s="151" t="s">
        <v>396</v>
      </c>
      <c r="G52" s="152">
        <v>4</v>
      </c>
      <c r="H52" s="153"/>
      <c r="I52" s="153">
        <v>6</v>
      </c>
      <c r="J52" s="153">
        <v>4</v>
      </c>
      <c r="K52" s="153"/>
      <c r="L52" s="153"/>
      <c r="M52" s="154">
        <f>SUM(G52:K52)</f>
        <v>14</v>
      </c>
      <c r="N52" s="152"/>
      <c r="O52" s="152"/>
      <c r="P52" s="152"/>
      <c r="Q52" s="155"/>
      <c r="R52" s="156">
        <v>1</v>
      </c>
      <c r="S52" s="309"/>
      <c r="T52" s="310"/>
      <c r="U52" s="96" t="s">
        <v>402</v>
      </c>
      <c r="V52" s="169" t="s">
        <v>268</v>
      </c>
      <c r="W52" s="307"/>
      <c r="X52" s="159" t="s">
        <v>403</v>
      </c>
      <c r="Y52" s="159" t="s">
        <v>404</v>
      </c>
      <c r="Z52" s="159" t="s">
        <v>405</v>
      </c>
      <c r="AA52" s="236" t="s">
        <v>406</v>
      </c>
      <c r="AB52" s="161"/>
      <c r="AC52" s="161"/>
      <c r="AD52" s="162"/>
      <c r="AE52" s="162"/>
      <c r="AF52" s="162"/>
      <c r="AG52" s="162"/>
      <c r="AH52" s="162"/>
      <c r="AI52" s="162"/>
      <c r="AJ52" s="162"/>
      <c r="AK52" s="163"/>
      <c r="AL52" s="162" t="s">
        <v>163</v>
      </c>
      <c r="AM52" s="162"/>
      <c r="AN52" s="162"/>
      <c r="AO52" s="162"/>
      <c r="AP52" s="162"/>
      <c r="AQ52" s="162"/>
      <c r="AR52" s="164">
        <f>M52</f>
        <v>14</v>
      </c>
      <c r="AS52" s="165">
        <v>0</v>
      </c>
      <c r="AT52" s="165">
        <v>0</v>
      </c>
      <c r="AU52" s="166"/>
      <c r="AV52" s="167">
        <f>M52</f>
        <v>14</v>
      </c>
    </row>
    <row r="53" spans="1:48" ht="22.5" customHeight="1">
      <c r="A53" s="306" t="s">
        <v>117</v>
      </c>
      <c r="B53" s="306"/>
      <c r="C53" s="306"/>
      <c r="D53" s="141"/>
      <c r="E53" s="141"/>
      <c r="F53" s="142"/>
      <c r="G53" s="141"/>
      <c r="H53" s="141"/>
      <c r="I53" s="141"/>
      <c r="J53" s="141"/>
      <c r="K53" s="141"/>
      <c r="L53" s="141"/>
      <c r="M53" s="141"/>
      <c r="N53" s="141"/>
      <c r="O53" s="141"/>
      <c r="P53" s="141"/>
      <c r="Q53" s="141"/>
      <c r="R53" s="142"/>
      <c r="S53" s="141"/>
      <c r="T53" s="141"/>
      <c r="U53" s="141"/>
      <c r="V53" s="141"/>
      <c r="W53" s="141"/>
      <c r="X53" s="141"/>
      <c r="Y53" s="141"/>
      <c r="Z53" s="141"/>
      <c r="AA53" s="141"/>
      <c r="AB53" s="143"/>
      <c r="AC53" s="143"/>
      <c r="AD53" s="143"/>
      <c r="AE53" s="143"/>
      <c r="AF53" s="143"/>
      <c r="AG53" s="144"/>
      <c r="AH53" s="143"/>
      <c r="AI53" s="143"/>
      <c r="AJ53" s="143"/>
      <c r="AK53" s="143"/>
      <c r="AL53" s="145"/>
      <c r="AM53" s="145"/>
      <c r="AN53" s="145"/>
      <c r="AO53" s="145"/>
      <c r="AP53" s="145"/>
      <c r="AQ53" s="145"/>
      <c r="AR53" s="145"/>
      <c r="AS53" s="145"/>
      <c r="AT53" s="145"/>
      <c r="AU53" s="145"/>
      <c r="AV53" s="146"/>
    </row>
    <row r="54" spans="1:48" ht="15" customHeight="1">
      <c r="A54" s="307" t="s">
        <v>407</v>
      </c>
      <c r="B54" s="314" t="s">
        <v>408</v>
      </c>
      <c r="C54" s="233"/>
      <c r="D54" s="181"/>
      <c r="E54" s="150"/>
      <c r="F54" s="151"/>
      <c r="G54" s="152"/>
      <c r="H54" s="153"/>
      <c r="I54" s="153"/>
      <c r="J54" s="153"/>
      <c r="K54" s="153"/>
      <c r="L54" s="153"/>
      <c r="M54" s="154"/>
      <c r="N54" s="152"/>
      <c r="O54" s="152"/>
      <c r="P54" s="152"/>
      <c r="Q54" s="155"/>
      <c r="R54" s="156"/>
      <c r="S54" s="309">
        <v>6</v>
      </c>
      <c r="T54" s="310">
        <v>6</v>
      </c>
      <c r="U54" s="96"/>
      <c r="V54" s="96"/>
      <c r="W54" s="307" t="s">
        <v>269</v>
      </c>
      <c r="X54" s="204" t="s">
        <v>409</v>
      </c>
      <c r="Y54" s="204"/>
      <c r="Z54" s="204" t="s">
        <v>410</v>
      </c>
      <c r="AA54" s="236"/>
      <c r="AB54" s="161"/>
      <c r="AC54" s="161"/>
      <c r="AD54" s="162"/>
      <c r="AE54" s="162"/>
      <c r="AF54" s="162"/>
      <c r="AG54" s="162"/>
      <c r="AH54" s="162"/>
      <c r="AI54" s="162"/>
      <c r="AJ54" s="162"/>
      <c r="AK54" s="163"/>
      <c r="AL54" s="162"/>
      <c r="AM54" s="162"/>
      <c r="AN54" s="162"/>
      <c r="AO54" s="162"/>
      <c r="AP54" s="162"/>
      <c r="AQ54" s="162"/>
      <c r="AR54" s="164"/>
      <c r="AS54" s="165"/>
      <c r="AT54" s="165"/>
      <c r="AU54" s="166"/>
      <c r="AV54" s="167"/>
    </row>
    <row r="55" spans="1:48" ht="21.75" customHeight="1">
      <c r="A55" s="307"/>
      <c r="B55" s="314"/>
      <c r="C55" s="227" t="s">
        <v>411</v>
      </c>
      <c r="D55" s="149" t="s">
        <v>262</v>
      </c>
      <c r="E55" s="150" t="s">
        <v>263</v>
      </c>
      <c r="F55" s="151" t="s">
        <v>264</v>
      </c>
      <c r="G55" s="178">
        <v>10</v>
      </c>
      <c r="H55" s="179"/>
      <c r="I55" s="179">
        <v>20</v>
      </c>
      <c r="J55" s="153"/>
      <c r="K55" s="180"/>
      <c r="L55" s="180"/>
      <c r="M55" s="154">
        <f>SUM(G55:K55)</f>
        <v>30</v>
      </c>
      <c r="N55" s="182"/>
      <c r="O55" s="182"/>
      <c r="P55" s="182"/>
      <c r="Q55" s="183"/>
      <c r="R55" s="156">
        <v>3.5</v>
      </c>
      <c r="S55" s="309"/>
      <c r="T55" s="310"/>
      <c r="U55" s="169" t="s">
        <v>412</v>
      </c>
      <c r="V55" s="169" t="s">
        <v>268</v>
      </c>
      <c r="W55" s="307"/>
      <c r="X55" s="159" t="s">
        <v>413</v>
      </c>
      <c r="Y55" s="159" t="s">
        <v>414</v>
      </c>
      <c r="Z55" s="159" t="s">
        <v>415</v>
      </c>
      <c r="AA55" s="236" t="s">
        <v>416</v>
      </c>
      <c r="AB55" s="180"/>
      <c r="AC55" s="180"/>
      <c r="AD55" s="174"/>
      <c r="AE55" s="174"/>
      <c r="AF55" s="174"/>
      <c r="AG55" s="174"/>
      <c r="AH55" s="174"/>
      <c r="AI55" s="174"/>
      <c r="AJ55" s="174"/>
      <c r="AK55" s="185"/>
      <c r="AL55" s="174"/>
      <c r="AM55" s="174" t="s">
        <v>163</v>
      </c>
      <c r="AN55" s="174"/>
      <c r="AO55" s="174"/>
      <c r="AP55" s="174"/>
      <c r="AQ55" s="174"/>
      <c r="AR55" s="164">
        <f>M55</f>
        <v>30</v>
      </c>
      <c r="AS55" s="186">
        <v>0</v>
      </c>
      <c r="AT55" s="179">
        <v>0</v>
      </c>
      <c r="AU55" s="187"/>
      <c r="AV55" s="167">
        <f>M55</f>
        <v>30</v>
      </c>
    </row>
    <row r="56" spans="1:48" ht="45">
      <c r="A56" s="307"/>
      <c r="B56" s="314"/>
      <c r="C56" s="227" t="s">
        <v>417</v>
      </c>
      <c r="D56" s="149" t="s">
        <v>262</v>
      </c>
      <c r="E56" s="150" t="s">
        <v>263</v>
      </c>
      <c r="F56" s="151" t="s">
        <v>264</v>
      </c>
      <c r="G56" s="178">
        <v>14</v>
      </c>
      <c r="H56" s="179"/>
      <c r="I56" s="179"/>
      <c r="J56" s="153">
        <v>6</v>
      </c>
      <c r="K56" s="180"/>
      <c r="L56" s="180"/>
      <c r="M56" s="154">
        <f>SUM(G56:K56)</f>
        <v>20</v>
      </c>
      <c r="N56" s="182"/>
      <c r="O56" s="182"/>
      <c r="P56" s="182"/>
      <c r="Q56" s="183"/>
      <c r="R56" s="156">
        <v>2</v>
      </c>
      <c r="S56" s="309"/>
      <c r="T56" s="310"/>
      <c r="U56" s="96" t="s">
        <v>402</v>
      </c>
      <c r="V56" s="169" t="s">
        <v>268</v>
      </c>
      <c r="W56" s="307"/>
      <c r="X56" s="159" t="s">
        <v>418</v>
      </c>
      <c r="Y56" s="159" t="s">
        <v>419</v>
      </c>
      <c r="Z56" s="159" t="s">
        <v>420</v>
      </c>
      <c r="AA56" s="160">
        <v>2</v>
      </c>
      <c r="AB56" s="180"/>
      <c r="AC56" s="180"/>
      <c r="AD56" s="174"/>
      <c r="AE56" s="174"/>
      <c r="AF56" s="174"/>
      <c r="AG56" s="174"/>
      <c r="AH56" s="174"/>
      <c r="AI56" s="174"/>
      <c r="AJ56" s="174"/>
      <c r="AK56" s="185"/>
      <c r="AL56" s="174"/>
      <c r="AM56" s="174" t="s">
        <v>163</v>
      </c>
      <c r="AN56" s="174"/>
      <c r="AO56" s="174"/>
      <c r="AP56" s="174"/>
      <c r="AQ56" s="174"/>
      <c r="AR56" s="164">
        <f>M56</f>
        <v>20</v>
      </c>
      <c r="AS56" s="186">
        <v>0</v>
      </c>
      <c r="AT56" s="179">
        <v>0</v>
      </c>
      <c r="AU56" s="187"/>
      <c r="AV56" s="167">
        <f>M56</f>
        <v>20</v>
      </c>
    </row>
    <row r="57" spans="1:48" ht="15" customHeight="1">
      <c r="A57" s="307" t="s">
        <v>421</v>
      </c>
      <c r="B57" s="308" t="s">
        <v>422</v>
      </c>
      <c r="C57" s="176"/>
      <c r="D57" s="181"/>
      <c r="E57" s="150"/>
      <c r="F57" s="151"/>
      <c r="G57" s="178"/>
      <c r="H57" s="179"/>
      <c r="I57" s="179"/>
      <c r="J57" s="153"/>
      <c r="K57" s="180"/>
      <c r="L57" s="180"/>
      <c r="M57" s="154"/>
      <c r="N57" s="182"/>
      <c r="O57" s="182"/>
      <c r="P57" s="182"/>
      <c r="Q57" s="183"/>
      <c r="R57" s="156"/>
      <c r="S57" s="309">
        <v>4.5</v>
      </c>
      <c r="T57" s="310">
        <v>5</v>
      </c>
      <c r="U57" s="96"/>
      <c r="V57" s="96"/>
      <c r="W57" s="307" t="s">
        <v>269</v>
      </c>
      <c r="X57" s="204" t="s">
        <v>423</v>
      </c>
      <c r="Y57" s="204"/>
      <c r="Z57" s="204" t="s">
        <v>424</v>
      </c>
      <c r="AA57" s="160"/>
      <c r="AB57" s="180"/>
      <c r="AC57" s="180"/>
      <c r="AD57" s="174"/>
      <c r="AE57" s="174"/>
      <c r="AF57" s="174"/>
      <c r="AG57" s="174"/>
      <c r="AH57" s="174"/>
      <c r="AI57" s="174"/>
      <c r="AJ57" s="174"/>
      <c r="AK57" s="185"/>
      <c r="AL57" s="174"/>
      <c r="AM57" s="174"/>
      <c r="AN57" s="174"/>
      <c r="AO57" s="174"/>
      <c r="AP57" s="174"/>
      <c r="AQ57" s="174"/>
      <c r="AR57" s="164"/>
      <c r="AS57" s="186"/>
      <c r="AT57" s="179"/>
      <c r="AU57" s="187"/>
      <c r="AV57" s="167"/>
    </row>
    <row r="58" spans="1:48" ht="24" customHeight="1">
      <c r="A58" s="307"/>
      <c r="B58" s="308"/>
      <c r="C58" s="205" t="s">
        <v>425</v>
      </c>
      <c r="D58" s="149" t="s">
        <v>262</v>
      </c>
      <c r="E58" s="150" t="s">
        <v>263</v>
      </c>
      <c r="F58" s="151" t="s">
        <v>264</v>
      </c>
      <c r="G58" s="152">
        <v>20</v>
      </c>
      <c r="H58" s="179"/>
      <c r="I58" s="179">
        <v>20</v>
      </c>
      <c r="J58" s="153"/>
      <c r="K58" s="179"/>
      <c r="L58" s="179"/>
      <c r="M58" s="154">
        <f>SUM(G58:K58)</f>
        <v>40</v>
      </c>
      <c r="N58" s="179"/>
      <c r="O58" s="179"/>
      <c r="P58" s="179"/>
      <c r="Q58" s="193"/>
      <c r="R58" s="156">
        <v>4</v>
      </c>
      <c r="S58" s="309"/>
      <c r="T58" s="310"/>
      <c r="U58" s="169" t="s">
        <v>412</v>
      </c>
      <c r="V58" s="169" t="s">
        <v>268</v>
      </c>
      <c r="W58" s="307"/>
      <c r="X58" s="159" t="s">
        <v>426</v>
      </c>
      <c r="Y58" s="159" t="s">
        <v>427</v>
      </c>
      <c r="Z58" s="159" t="s">
        <v>428</v>
      </c>
      <c r="AA58" s="160">
        <v>4</v>
      </c>
      <c r="AB58" s="191"/>
      <c r="AC58" s="191"/>
      <c r="AD58" s="174"/>
      <c r="AE58" s="174"/>
      <c r="AF58" s="174"/>
      <c r="AG58" s="174"/>
      <c r="AH58" s="174"/>
      <c r="AI58" s="174"/>
      <c r="AJ58" s="174"/>
      <c r="AK58" s="174"/>
      <c r="AL58" s="161"/>
      <c r="AM58" s="161" t="s">
        <v>163</v>
      </c>
      <c r="AN58" s="161"/>
      <c r="AO58" s="161"/>
      <c r="AP58" s="161"/>
      <c r="AQ58" s="161"/>
      <c r="AR58" s="164">
        <f>M58</f>
        <v>40</v>
      </c>
      <c r="AS58" s="179">
        <v>0</v>
      </c>
      <c r="AT58" s="179">
        <v>0</v>
      </c>
      <c r="AU58" s="193"/>
      <c r="AV58" s="167">
        <f>M58</f>
        <v>40</v>
      </c>
    </row>
    <row r="59" spans="1:48" ht="45">
      <c r="A59" s="307"/>
      <c r="B59" s="308"/>
      <c r="C59" s="205" t="s">
        <v>429</v>
      </c>
      <c r="D59" s="149" t="s">
        <v>262</v>
      </c>
      <c r="E59" s="150" t="s">
        <v>263</v>
      </c>
      <c r="F59" s="151" t="s">
        <v>264</v>
      </c>
      <c r="G59" s="152">
        <v>9</v>
      </c>
      <c r="H59" s="179"/>
      <c r="I59" s="179">
        <v>5</v>
      </c>
      <c r="J59" s="153"/>
      <c r="K59" s="179"/>
      <c r="L59" s="179"/>
      <c r="M59" s="154">
        <f>SUM(G59:K59)</f>
        <v>14</v>
      </c>
      <c r="N59" s="179"/>
      <c r="O59" s="179"/>
      <c r="P59" s="179"/>
      <c r="Q59" s="193"/>
      <c r="R59" s="156">
        <v>1</v>
      </c>
      <c r="S59" s="309"/>
      <c r="T59" s="310"/>
      <c r="U59" s="96" t="s">
        <v>402</v>
      </c>
      <c r="V59" s="169" t="s">
        <v>268</v>
      </c>
      <c r="W59" s="307"/>
      <c r="X59" s="159" t="s">
        <v>430</v>
      </c>
      <c r="Y59" s="159" t="s">
        <v>431</v>
      </c>
      <c r="Z59" s="159" t="s">
        <v>432</v>
      </c>
      <c r="AA59" s="160">
        <v>2</v>
      </c>
      <c r="AB59" s="191"/>
      <c r="AC59" s="191"/>
      <c r="AD59" s="174"/>
      <c r="AE59" s="174"/>
      <c r="AF59" s="174"/>
      <c r="AG59" s="174"/>
      <c r="AH59" s="174"/>
      <c r="AI59" s="174"/>
      <c r="AJ59" s="174"/>
      <c r="AK59" s="174"/>
      <c r="AL59" s="161"/>
      <c r="AM59" s="161" t="s">
        <v>163</v>
      </c>
      <c r="AN59" s="161"/>
      <c r="AO59" s="161"/>
      <c r="AP59" s="161"/>
      <c r="AQ59" s="161"/>
      <c r="AR59" s="164">
        <f>M59</f>
        <v>14</v>
      </c>
      <c r="AS59" s="179">
        <v>0</v>
      </c>
      <c r="AT59" s="179">
        <v>0</v>
      </c>
      <c r="AU59" s="193"/>
      <c r="AV59" s="167">
        <f>M59</f>
        <v>14</v>
      </c>
    </row>
    <row r="60" spans="1:48" ht="22.5" customHeight="1">
      <c r="A60" s="306" t="s">
        <v>118</v>
      </c>
      <c r="B60" s="306"/>
      <c r="C60" s="306"/>
      <c r="D60" s="141"/>
      <c r="E60" s="141"/>
      <c r="F60" s="142"/>
      <c r="G60" s="141"/>
      <c r="H60" s="141"/>
      <c r="I60" s="141"/>
      <c r="J60" s="141"/>
      <c r="K60" s="141"/>
      <c r="L60" s="141"/>
      <c r="M60" s="141"/>
      <c r="N60" s="141"/>
      <c r="O60" s="141"/>
      <c r="P60" s="141"/>
      <c r="Q60" s="141"/>
      <c r="R60" s="142"/>
      <c r="S60" s="141"/>
      <c r="T60" s="141"/>
      <c r="U60" s="141"/>
      <c r="V60" s="141"/>
      <c r="W60" s="141"/>
      <c r="X60" s="141"/>
      <c r="Y60" s="141"/>
      <c r="Z60" s="141"/>
      <c r="AA60" s="141"/>
      <c r="AB60" s="143"/>
      <c r="AC60" s="143"/>
      <c r="AD60" s="143"/>
      <c r="AE60" s="143"/>
      <c r="AF60" s="143"/>
      <c r="AG60" s="144"/>
      <c r="AH60" s="143"/>
      <c r="AI60" s="143"/>
      <c r="AJ60" s="143"/>
      <c r="AK60" s="143"/>
      <c r="AL60" s="145"/>
      <c r="AM60" s="145"/>
      <c r="AN60" s="145"/>
      <c r="AO60" s="145"/>
      <c r="AP60" s="145"/>
      <c r="AQ60" s="145"/>
      <c r="AR60" s="145"/>
      <c r="AS60" s="145"/>
      <c r="AT60" s="145"/>
      <c r="AU60" s="145"/>
      <c r="AV60" s="146"/>
    </row>
    <row r="61" spans="1:48" ht="14.25" customHeight="1">
      <c r="A61" s="307" t="s">
        <v>296</v>
      </c>
      <c r="B61" s="308" t="s">
        <v>433</v>
      </c>
      <c r="C61" s="205"/>
      <c r="D61" s="181"/>
      <c r="E61" s="150"/>
      <c r="F61" s="151"/>
      <c r="G61" s="152"/>
      <c r="H61" s="179"/>
      <c r="I61" s="179"/>
      <c r="J61" s="153"/>
      <c r="K61" s="179"/>
      <c r="L61" s="179"/>
      <c r="M61" s="154"/>
      <c r="N61" s="179"/>
      <c r="O61" s="179"/>
      <c r="P61" s="179"/>
      <c r="Q61" s="193"/>
      <c r="R61" s="156"/>
      <c r="S61" s="309">
        <v>5</v>
      </c>
      <c r="T61" s="310">
        <v>6</v>
      </c>
      <c r="U61" s="96"/>
      <c r="V61" s="96"/>
      <c r="W61" s="311" t="s">
        <v>295</v>
      </c>
      <c r="X61" s="231"/>
      <c r="Y61" s="231"/>
      <c r="Z61" s="231"/>
      <c r="AA61" s="160"/>
      <c r="AB61" s="191"/>
      <c r="AC61" s="191"/>
      <c r="AD61" s="174"/>
      <c r="AE61" s="174"/>
      <c r="AF61" s="174"/>
      <c r="AG61" s="174"/>
      <c r="AH61" s="174"/>
      <c r="AI61" s="174"/>
      <c r="AJ61" s="174"/>
      <c r="AK61" s="174"/>
      <c r="AL61" s="161"/>
      <c r="AM61" s="161"/>
      <c r="AN61" s="161"/>
      <c r="AO61" s="161"/>
      <c r="AP61" s="161"/>
      <c r="AQ61" s="161"/>
      <c r="AR61" s="164"/>
      <c r="AS61" s="179"/>
      <c r="AT61" s="179"/>
      <c r="AU61" s="193"/>
      <c r="AV61" s="167"/>
    </row>
    <row r="62" spans="1:48" ht="21" customHeight="1">
      <c r="A62" s="307"/>
      <c r="B62" s="308"/>
      <c r="C62" s="176" t="s">
        <v>434</v>
      </c>
      <c r="D62" s="181" t="s">
        <v>262</v>
      </c>
      <c r="E62" s="150" t="s">
        <v>263</v>
      </c>
      <c r="F62" s="151" t="s">
        <v>396</v>
      </c>
      <c r="G62" s="178">
        <v>12</v>
      </c>
      <c r="H62" s="179"/>
      <c r="I62" s="179">
        <v>18</v>
      </c>
      <c r="J62" s="153"/>
      <c r="K62" s="180"/>
      <c r="L62" s="180"/>
      <c r="M62" s="154">
        <f>SUM(G62:K62)</f>
        <v>30</v>
      </c>
      <c r="N62" s="182"/>
      <c r="O62" s="182"/>
      <c r="P62" s="182"/>
      <c r="Q62" s="183"/>
      <c r="R62" s="156">
        <v>1</v>
      </c>
      <c r="S62" s="309"/>
      <c r="T62" s="310"/>
      <c r="U62" s="96" t="s">
        <v>412</v>
      </c>
      <c r="V62" s="169" t="s">
        <v>268</v>
      </c>
      <c r="W62" s="311"/>
      <c r="X62" s="231" t="s">
        <v>293</v>
      </c>
      <c r="Y62" s="231" t="s">
        <v>293</v>
      </c>
      <c r="Z62" s="231" t="s">
        <v>293</v>
      </c>
      <c r="AA62" s="160">
        <v>4</v>
      </c>
      <c r="AB62" s="180"/>
      <c r="AC62" s="180"/>
      <c r="AD62" s="174"/>
      <c r="AE62" s="174"/>
      <c r="AF62" s="174"/>
      <c r="AG62" s="174"/>
      <c r="AH62" s="174"/>
      <c r="AI62" s="174"/>
      <c r="AJ62" s="174"/>
      <c r="AK62" s="185"/>
      <c r="AL62" s="174"/>
      <c r="AM62" s="174"/>
      <c r="AN62" s="174" t="s">
        <v>163</v>
      </c>
      <c r="AO62" s="174"/>
      <c r="AP62" s="174"/>
      <c r="AQ62" s="174"/>
      <c r="AR62" s="164">
        <f>M62</f>
        <v>30</v>
      </c>
      <c r="AS62" s="186">
        <v>0</v>
      </c>
      <c r="AT62" s="179">
        <v>0</v>
      </c>
      <c r="AU62" s="187"/>
      <c r="AV62" s="167">
        <f>M62</f>
        <v>30</v>
      </c>
    </row>
    <row r="63" spans="1:48" ht="45">
      <c r="A63" s="307"/>
      <c r="B63" s="308"/>
      <c r="C63" s="176" t="s">
        <v>435</v>
      </c>
      <c r="D63" s="181" t="s">
        <v>262</v>
      </c>
      <c r="E63" s="150" t="s">
        <v>263</v>
      </c>
      <c r="F63" s="151" t="s">
        <v>396</v>
      </c>
      <c r="G63" s="178">
        <v>12</v>
      </c>
      <c r="H63" s="179"/>
      <c r="I63" s="179">
        <v>18</v>
      </c>
      <c r="J63" s="153"/>
      <c r="K63" s="180"/>
      <c r="L63" s="180"/>
      <c r="M63" s="154">
        <f>SUM(G63:K63)</f>
        <v>30</v>
      </c>
      <c r="N63" s="182"/>
      <c r="O63" s="182"/>
      <c r="P63" s="182"/>
      <c r="Q63" s="183"/>
      <c r="R63" s="156">
        <v>1</v>
      </c>
      <c r="S63" s="309"/>
      <c r="T63" s="310"/>
      <c r="U63" s="96" t="s">
        <v>412</v>
      </c>
      <c r="V63" s="169" t="s">
        <v>268</v>
      </c>
      <c r="W63" s="311"/>
      <c r="X63" s="231" t="s">
        <v>293</v>
      </c>
      <c r="Y63" s="231" t="s">
        <v>293</v>
      </c>
      <c r="Z63" s="231" t="s">
        <v>293</v>
      </c>
      <c r="AA63" s="160">
        <v>4</v>
      </c>
      <c r="AB63" s="180"/>
      <c r="AC63" s="180"/>
      <c r="AD63" s="174"/>
      <c r="AE63" s="174"/>
      <c r="AF63" s="174"/>
      <c r="AG63" s="174"/>
      <c r="AH63" s="174"/>
      <c r="AI63" s="174"/>
      <c r="AJ63" s="174"/>
      <c r="AK63" s="185"/>
      <c r="AL63" s="174"/>
      <c r="AM63" s="174"/>
      <c r="AN63" s="174" t="s">
        <v>163</v>
      </c>
      <c r="AO63" s="174"/>
      <c r="AP63" s="174"/>
      <c r="AQ63" s="174"/>
      <c r="AR63" s="164">
        <f>M63</f>
        <v>30</v>
      </c>
      <c r="AS63" s="186">
        <v>0</v>
      </c>
      <c r="AT63" s="179">
        <v>0</v>
      </c>
      <c r="AU63" s="187"/>
      <c r="AV63" s="167">
        <f>M63</f>
        <v>30</v>
      </c>
    </row>
    <row r="64" spans="1:48" ht="22.5" customHeight="1">
      <c r="A64" s="306" t="s">
        <v>120</v>
      </c>
      <c r="B64" s="306"/>
      <c r="C64" s="306"/>
      <c r="D64" s="141"/>
      <c r="E64" s="141"/>
      <c r="F64" s="142"/>
      <c r="G64" s="141"/>
      <c r="H64" s="141"/>
      <c r="I64" s="141"/>
      <c r="J64" s="141"/>
      <c r="K64" s="141"/>
      <c r="L64" s="141"/>
      <c r="M64" s="141"/>
      <c r="N64" s="141"/>
      <c r="O64" s="141"/>
      <c r="P64" s="141"/>
      <c r="Q64" s="141"/>
      <c r="R64" s="142"/>
      <c r="S64" s="141"/>
      <c r="T64" s="141"/>
      <c r="U64" s="141"/>
      <c r="V64" s="141"/>
      <c r="W64" s="141"/>
      <c r="X64" s="141"/>
      <c r="Y64" s="141"/>
      <c r="Z64" s="141"/>
      <c r="AA64" s="141"/>
      <c r="AB64" s="143"/>
      <c r="AC64" s="143"/>
      <c r="AD64" s="143"/>
      <c r="AE64" s="143"/>
      <c r="AF64" s="143"/>
      <c r="AG64" s="144"/>
      <c r="AH64" s="143"/>
      <c r="AI64" s="143"/>
      <c r="AJ64" s="143"/>
      <c r="AK64" s="143"/>
      <c r="AL64" s="145"/>
      <c r="AM64" s="145"/>
      <c r="AN64" s="145"/>
      <c r="AO64" s="145"/>
      <c r="AP64" s="145"/>
      <c r="AQ64" s="145"/>
      <c r="AR64" s="145"/>
      <c r="AS64" s="145"/>
      <c r="AT64" s="145"/>
      <c r="AU64" s="145"/>
      <c r="AV64" s="146"/>
    </row>
    <row r="65" spans="1:48" ht="15" customHeight="1">
      <c r="A65" s="307" t="s">
        <v>304</v>
      </c>
      <c r="B65" s="308" t="s">
        <v>436</v>
      </c>
      <c r="C65" s="176"/>
      <c r="D65" s="181"/>
      <c r="E65" s="150"/>
      <c r="F65" s="151"/>
      <c r="G65" s="178"/>
      <c r="H65" s="179"/>
      <c r="I65" s="179"/>
      <c r="J65" s="153"/>
      <c r="K65" s="180"/>
      <c r="L65" s="180"/>
      <c r="M65" s="154"/>
      <c r="N65" s="182"/>
      <c r="O65" s="182"/>
      <c r="P65" s="182"/>
      <c r="Q65" s="183"/>
      <c r="R65" s="156"/>
      <c r="S65" s="309">
        <v>6</v>
      </c>
      <c r="T65" s="310">
        <v>7</v>
      </c>
      <c r="U65" s="97"/>
      <c r="V65" s="97"/>
      <c r="W65" s="311" t="s">
        <v>269</v>
      </c>
      <c r="X65" s="204" t="s">
        <v>437</v>
      </c>
      <c r="Y65" s="204"/>
      <c r="Z65" s="204" t="s">
        <v>438</v>
      </c>
      <c r="AA65" s="160"/>
      <c r="AB65" s="180"/>
      <c r="AC65" s="180"/>
      <c r="AD65" s="174"/>
      <c r="AE65" s="174"/>
      <c r="AF65" s="174"/>
      <c r="AG65" s="174"/>
      <c r="AH65" s="174"/>
      <c r="AI65" s="174"/>
      <c r="AJ65" s="174"/>
      <c r="AK65" s="185"/>
      <c r="AL65" s="174"/>
      <c r="AM65" s="174"/>
      <c r="AN65" s="174"/>
      <c r="AO65" s="174"/>
      <c r="AP65" s="174"/>
      <c r="AQ65" s="174"/>
      <c r="AR65" s="164"/>
      <c r="AS65" s="186"/>
      <c r="AT65" s="179"/>
      <c r="AU65" s="187"/>
      <c r="AV65" s="167"/>
    </row>
    <row r="66" spans="1:48" ht="26.25" customHeight="1">
      <c r="A66" s="307"/>
      <c r="B66" s="308"/>
      <c r="C66" s="227" t="s">
        <v>439</v>
      </c>
      <c r="D66" s="149" t="s">
        <v>262</v>
      </c>
      <c r="E66" s="150" t="s">
        <v>300</v>
      </c>
      <c r="F66" s="151" t="s">
        <v>264</v>
      </c>
      <c r="G66" s="178"/>
      <c r="H66" s="179"/>
      <c r="I66" s="179">
        <v>30</v>
      </c>
      <c r="J66" s="153"/>
      <c r="K66" s="180"/>
      <c r="L66" s="180"/>
      <c r="M66" s="154">
        <f>SUM(G66:K66)</f>
        <v>30</v>
      </c>
      <c r="N66" s="182"/>
      <c r="O66" s="182"/>
      <c r="P66" s="182"/>
      <c r="Q66" s="183"/>
      <c r="R66" s="156">
        <v>3</v>
      </c>
      <c r="S66" s="309"/>
      <c r="T66" s="310"/>
      <c r="U66" s="96" t="s">
        <v>440</v>
      </c>
      <c r="V66" s="169" t="s">
        <v>268</v>
      </c>
      <c r="W66" s="311"/>
      <c r="X66" s="159" t="s">
        <v>441</v>
      </c>
      <c r="Y66" s="159" t="s">
        <v>442</v>
      </c>
      <c r="Z66" s="159" t="s">
        <v>443</v>
      </c>
      <c r="AA66" s="160">
        <v>2</v>
      </c>
      <c r="AB66" s="180"/>
      <c r="AC66" s="180"/>
      <c r="AD66" s="174"/>
      <c r="AE66" s="174"/>
      <c r="AF66" s="174"/>
      <c r="AG66" s="174"/>
      <c r="AH66" s="174"/>
      <c r="AI66" s="174"/>
      <c r="AJ66" s="174"/>
      <c r="AK66" s="185"/>
      <c r="AL66" s="174"/>
      <c r="AM66" s="174"/>
      <c r="AN66" s="174"/>
      <c r="AO66" s="174"/>
      <c r="AP66" s="174" t="s">
        <v>163</v>
      </c>
      <c r="AQ66" s="174"/>
      <c r="AR66" s="164">
        <v>0</v>
      </c>
      <c r="AS66" s="186">
        <v>0</v>
      </c>
      <c r="AT66" s="179">
        <v>30</v>
      </c>
      <c r="AU66" s="187"/>
      <c r="AV66" s="167">
        <f>M66</f>
        <v>30</v>
      </c>
    </row>
    <row r="67" spans="1:48" ht="45">
      <c r="A67" s="307"/>
      <c r="B67" s="308"/>
      <c r="C67" s="227" t="s">
        <v>444</v>
      </c>
      <c r="D67" s="149" t="s">
        <v>262</v>
      </c>
      <c r="E67" s="150" t="s">
        <v>309</v>
      </c>
      <c r="F67" s="151" t="s">
        <v>264</v>
      </c>
      <c r="G67" s="178"/>
      <c r="H67" s="179"/>
      <c r="I67" s="179">
        <v>24</v>
      </c>
      <c r="J67" s="153"/>
      <c r="K67" s="180"/>
      <c r="L67" s="180"/>
      <c r="M67" s="154">
        <f>SUM(G67:K67)</f>
        <v>24</v>
      </c>
      <c r="N67" s="182"/>
      <c r="O67" s="182"/>
      <c r="P67" s="182"/>
      <c r="Q67" s="183"/>
      <c r="R67" s="156">
        <v>2.7</v>
      </c>
      <c r="S67" s="309"/>
      <c r="T67" s="310"/>
      <c r="U67" s="96" t="s">
        <v>310</v>
      </c>
      <c r="V67" s="169" t="s">
        <v>268</v>
      </c>
      <c r="W67" s="311"/>
      <c r="X67" s="159" t="s">
        <v>372</v>
      </c>
      <c r="Y67" s="159" t="s">
        <v>445</v>
      </c>
      <c r="Z67" s="159" t="s">
        <v>446</v>
      </c>
      <c r="AA67" s="160"/>
      <c r="AB67" s="180" t="s">
        <v>163</v>
      </c>
      <c r="AC67" s="180"/>
      <c r="AD67" s="174"/>
      <c r="AE67" s="174"/>
      <c r="AF67" s="174"/>
      <c r="AG67" s="174"/>
      <c r="AH67" s="174" t="s">
        <v>163</v>
      </c>
      <c r="AI67" s="174"/>
      <c r="AJ67" s="174"/>
      <c r="AK67" s="185"/>
      <c r="AL67" s="174"/>
      <c r="AM67" s="174"/>
      <c r="AN67" s="174"/>
      <c r="AO67" s="174"/>
      <c r="AP67" s="174" t="s">
        <v>163</v>
      </c>
      <c r="AQ67" s="174"/>
      <c r="AR67" s="164">
        <f>M67</f>
        <v>24</v>
      </c>
      <c r="AS67" s="186">
        <v>0</v>
      </c>
      <c r="AT67" s="179">
        <v>0</v>
      </c>
      <c r="AU67" s="187" t="s">
        <v>314</v>
      </c>
      <c r="AV67" s="167">
        <f>M67</f>
        <v>24</v>
      </c>
    </row>
    <row r="68" spans="1:48" ht="45">
      <c r="A68" s="307"/>
      <c r="B68" s="308"/>
      <c r="C68" s="227" t="s">
        <v>447</v>
      </c>
      <c r="D68" s="149" t="s">
        <v>262</v>
      </c>
      <c r="E68" s="150" t="s">
        <v>300</v>
      </c>
      <c r="F68" s="151" t="s">
        <v>264</v>
      </c>
      <c r="G68" s="178"/>
      <c r="H68" s="179"/>
      <c r="I68" s="179"/>
      <c r="J68" s="153">
        <v>15</v>
      </c>
      <c r="K68" s="180"/>
      <c r="L68" s="180"/>
      <c r="M68" s="154">
        <f>SUM(G68:K68)</f>
        <v>15</v>
      </c>
      <c r="N68" s="182"/>
      <c r="O68" s="182"/>
      <c r="P68" s="182"/>
      <c r="Q68" s="183"/>
      <c r="R68" s="156">
        <v>1.3</v>
      </c>
      <c r="S68" s="309"/>
      <c r="T68" s="310"/>
      <c r="U68" s="96" t="s">
        <v>448</v>
      </c>
      <c r="V68" s="169" t="s">
        <v>268</v>
      </c>
      <c r="W68" s="311"/>
      <c r="X68" s="159" t="s">
        <v>449</v>
      </c>
      <c r="Y68" s="159" t="s">
        <v>450</v>
      </c>
      <c r="Z68" s="159" t="s">
        <v>451</v>
      </c>
      <c r="AA68" s="160">
        <v>2</v>
      </c>
      <c r="AB68" s="180"/>
      <c r="AC68" s="180"/>
      <c r="AD68" s="174"/>
      <c r="AE68" s="174"/>
      <c r="AF68" s="174"/>
      <c r="AG68" s="174" t="s">
        <v>163</v>
      </c>
      <c r="AH68" s="174"/>
      <c r="AI68" s="174"/>
      <c r="AJ68" s="174"/>
      <c r="AK68" s="185"/>
      <c r="AL68" s="174"/>
      <c r="AM68" s="174"/>
      <c r="AN68" s="174"/>
      <c r="AO68" s="174"/>
      <c r="AP68" s="174" t="s">
        <v>163</v>
      </c>
      <c r="AQ68" s="174"/>
      <c r="AR68" s="164">
        <f>M68</f>
        <v>15</v>
      </c>
      <c r="AS68" s="186">
        <v>0</v>
      </c>
      <c r="AT68" s="179">
        <v>0</v>
      </c>
      <c r="AU68" s="187"/>
      <c r="AV68" s="167">
        <f>M68</f>
        <v>15</v>
      </c>
    </row>
    <row r="69" spans="1:48">
      <c r="A69" s="315"/>
      <c r="B69" s="315"/>
      <c r="C69" s="315"/>
      <c r="D69" s="316" t="s">
        <v>336</v>
      </c>
      <c r="E69" s="316"/>
      <c r="F69" s="316"/>
      <c r="G69" s="217">
        <f>SUM(G50:G68)</f>
        <v>93</v>
      </c>
      <c r="H69" s="217">
        <f>SUM(H50:H68)</f>
        <v>0</v>
      </c>
      <c r="I69" s="217">
        <f>SUM(I50:I68)</f>
        <v>153</v>
      </c>
      <c r="J69" s="217">
        <f>SUM(J50:J68)</f>
        <v>37</v>
      </c>
      <c r="K69" s="217">
        <f>SUM(K50:K68)</f>
        <v>0</v>
      </c>
      <c r="L69" s="217"/>
      <c r="M69" s="217">
        <f>SUM(M50:M68)</f>
        <v>283</v>
      </c>
      <c r="N69" s="217">
        <f>SUM(N50:N68)</f>
        <v>0</v>
      </c>
      <c r="O69" s="217">
        <f>SUM(O50:O68)</f>
        <v>0</v>
      </c>
      <c r="P69" s="217">
        <f>SUM(P50:P68)</f>
        <v>0</v>
      </c>
      <c r="Q69" s="217">
        <f>SUM(Q50:Q68)</f>
        <v>0</v>
      </c>
      <c r="R69" s="218"/>
      <c r="S69" s="218"/>
      <c r="T69" s="219">
        <f>SUM(T50:T68)</f>
        <v>30</v>
      </c>
      <c r="U69" s="217"/>
      <c r="V69" s="220"/>
      <c r="W69" s="220"/>
      <c r="X69" s="220"/>
      <c r="Y69" s="220"/>
      <c r="Z69" s="220"/>
      <c r="AA69" s="221">
        <f>SUM(AA50:AA68)</f>
        <v>24</v>
      </c>
      <c r="AB69" s="222"/>
      <c r="AC69" s="222"/>
      <c r="AD69" s="222"/>
      <c r="AE69" s="222"/>
      <c r="AF69" s="222"/>
      <c r="AG69" s="222"/>
      <c r="AH69" s="222"/>
      <c r="AI69" s="222"/>
      <c r="AJ69" s="222"/>
      <c r="AK69" s="222"/>
      <c r="AL69" s="222"/>
      <c r="AM69" s="222"/>
      <c r="AN69" s="222"/>
      <c r="AO69" s="222"/>
      <c r="AP69" s="222"/>
      <c r="AQ69" s="222"/>
      <c r="AR69" s="223">
        <f>SUM(AR50:AR68)</f>
        <v>253</v>
      </c>
      <c r="AS69" s="223">
        <f>SUM(AS50:AS68)</f>
        <v>0</v>
      </c>
      <c r="AT69" s="223">
        <f>SUM(AT50:AT68)</f>
        <v>30</v>
      </c>
      <c r="AU69" s="224"/>
      <c r="AV69" s="237">
        <f>SUM(AV50:AV68)</f>
        <v>283</v>
      </c>
    </row>
    <row r="70" spans="1:48" ht="30.75" customHeight="1">
      <c r="A70" s="134" t="s">
        <v>452</v>
      </c>
      <c r="B70" s="135"/>
      <c r="C70" s="136"/>
      <c r="D70" s="135"/>
      <c r="E70" s="135"/>
      <c r="F70" s="138"/>
      <c r="G70" s="135"/>
      <c r="H70" s="135"/>
      <c r="I70" s="135"/>
      <c r="J70" s="135"/>
      <c r="K70" s="135"/>
      <c r="L70" s="135"/>
      <c r="M70" s="135"/>
      <c r="N70" s="135"/>
      <c r="O70" s="135"/>
      <c r="P70" s="135"/>
      <c r="Q70" s="135"/>
      <c r="R70" s="138"/>
      <c r="S70" s="135"/>
      <c r="T70" s="135"/>
      <c r="U70" s="135"/>
      <c r="V70" s="135"/>
      <c r="W70" s="135"/>
      <c r="X70" s="135"/>
      <c r="Y70" s="135"/>
      <c r="Z70" s="135"/>
      <c r="AA70" s="135"/>
      <c r="AB70" s="226"/>
      <c r="AC70" s="226"/>
      <c r="AD70" s="226"/>
      <c r="AE70" s="226"/>
      <c r="AF70" s="226"/>
      <c r="AG70" s="226"/>
      <c r="AH70" s="226"/>
      <c r="AI70" s="226"/>
      <c r="AJ70" s="226"/>
      <c r="AK70" s="226"/>
      <c r="AL70" s="140"/>
      <c r="AM70" s="140"/>
      <c r="AN70" s="140"/>
      <c r="AO70" s="140"/>
      <c r="AP70" s="140"/>
      <c r="AQ70" s="140"/>
      <c r="AR70" s="140"/>
      <c r="AS70" s="140"/>
      <c r="AT70" s="140"/>
      <c r="AU70" s="140"/>
      <c r="AV70" s="140"/>
    </row>
    <row r="71" spans="1:48" ht="22.5" customHeight="1">
      <c r="A71" s="306" t="s">
        <v>116</v>
      </c>
      <c r="B71" s="306"/>
      <c r="C71" s="306"/>
      <c r="D71" s="141"/>
      <c r="E71" s="141"/>
      <c r="F71" s="142"/>
      <c r="G71" s="141"/>
      <c r="H71" s="141"/>
      <c r="I71" s="141"/>
      <c r="J71" s="141"/>
      <c r="K71" s="141"/>
      <c r="L71" s="141"/>
      <c r="M71" s="141"/>
      <c r="N71" s="141"/>
      <c r="O71" s="141"/>
      <c r="P71" s="141"/>
      <c r="Q71" s="141"/>
      <c r="R71" s="142"/>
      <c r="S71" s="141"/>
      <c r="T71" s="141"/>
      <c r="U71" s="141"/>
      <c r="V71" s="141"/>
      <c r="W71" s="141"/>
      <c r="X71" s="141"/>
      <c r="Y71" s="141"/>
      <c r="Z71" s="141"/>
      <c r="AA71" s="141"/>
      <c r="AB71" s="143"/>
      <c r="AC71" s="143"/>
      <c r="AD71" s="143"/>
      <c r="AE71" s="143"/>
      <c r="AF71" s="143"/>
      <c r="AG71" s="144"/>
      <c r="AH71" s="143"/>
      <c r="AI71" s="143"/>
      <c r="AJ71" s="143"/>
      <c r="AK71" s="143"/>
      <c r="AL71" s="145"/>
      <c r="AM71" s="145"/>
      <c r="AN71" s="145"/>
      <c r="AO71" s="145"/>
      <c r="AP71" s="145"/>
      <c r="AQ71" s="145"/>
      <c r="AR71" s="145"/>
      <c r="AS71" s="145"/>
      <c r="AT71" s="145"/>
      <c r="AU71" s="145"/>
      <c r="AV71" s="146"/>
    </row>
    <row r="72" spans="1:48" ht="15" customHeight="1">
      <c r="A72" s="307" t="s">
        <v>260</v>
      </c>
      <c r="B72" s="314" t="s">
        <v>453</v>
      </c>
      <c r="C72" s="233"/>
      <c r="D72" s="181"/>
      <c r="E72" s="150"/>
      <c r="F72" s="151"/>
      <c r="G72" s="152"/>
      <c r="H72" s="153"/>
      <c r="I72" s="153"/>
      <c r="J72" s="153"/>
      <c r="K72" s="153"/>
      <c r="L72" s="153"/>
      <c r="M72" s="154"/>
      <c r="N72" s="152"/>
      <c r="O72" s="152"/>
      <c r="P72" s="152"/>
      <c r="Q72" s="155"/>
      <c r="R72" s="156"/>
      <c r="S72" s="309">
        <v>9</v>
      </c>
      <c r="T72" s="310">
        <v>8</v>
      </c>
      <c r="U72" s="158"/>
      <c r="V72" s="96"/>
      <c r="W72" s="313" t="s">
        <v>269</v>
      </c>
      <c r="X72" s="204" t="s">
        <v>454</v>
      </c>
      <c r="Y72" s="204"/>
      <c r="Z72" s="204" t="s">
        <v>455</v>
      </c>
      <c r="AA72" s="160"/>
      <c r="AB72" s="161"/>
      <c r="AC72" s="161"/>
      <c r="AD72" s="162"/>
      <c r="AE72" s="162"/>
      <c r="AF72" s="162"/>
      <c r="AG72" s="162"/>
      <c r="AH72" s="162"/>
      <c r="AI72" s="162"/>
      <c r="AJ72" s="162"/>
      <c r="AK72" s="163"/>
      <c r="AL72" s="162"/>
      <c r="AM72" s="162"/>
      <c r="AN72" s="162"/>
      <c r="AO72" s="162"/>
      <c r="AP72" s="162"/>
      <c r="AQ72" s="162"/>
      <c r="AR72" s="164"/>
      <c r="AS72" s="165"/>
      <c r="AT72" s="165"/>
      <c r="AU72" s="166"/>
      <c r="AV72" s="167"/>
    </row>
    <row r="73" spans="1:48" ht="24.75" customHeight="1">
      <c r="A73" s="307"/>
      <c r="B73" s="314"/>
      <c r="C73" s="235" t="s">
        <v>456</v>
      </c>
      <c r="D73" s="149" t="s">
        <v>262</v>
      </c>
      <c r="E73" s="150" t="s">
        <v>263</v>
      </c>
      <c r="F73" s="151" t="s">
        <v>396</v>
      </c>
      <c r="G73" s="152">
        <v>12</v>
      </c>
      <c r="H73" s="153"/>
      <c r="I73" s="153">
        <v>10</v>
      </c>
      <c r="J73" s="153">
        <v>8</v>
      </c>
      <c r="K73" s="153"/>
      <c r="L73" s="153"/>
      <c r="M73" s="154">
        <f>SUM(G73:K73)</f>
        <v>30</v>
      </c>
      <c r="N73" s="152"/>
      <c r="O73" s="152"/>
      <c r="P73" s="152"/>
      <c r="Q73" s="155"/>
      <c r="R73" s="156">
        <v>8.3000000000000007</v>
      </c>
      <c r="S73" s="309"/>
      <c r="T73" s="310"/>
      <c r="U73" s="169" t="s">
        <v>457</v>
      </c>
      <c r="V73" s="169" t="s">
        <v>268</v>
      </c>
      <c r="W73" s="313"/>
      <c r="X73" s="159" t="s">
        <v>458</v>
      </c>
      <c r="Y73" s="159" t="s">
        <v>459</v>
      </c>
      <c r="Z73" s="159" t="s">
        <v>460</v>
      </c>
      <c r="AA73" s="160">
        <v>3</v>
      </c>
      <c r="AB73" s="161"/>
      <c r="AC73" s="161"/>
      <c r="AD73" s="162"/>
      <c r="AE73" s="162"/>
      <c r="AF73" s="162"/>
      <c r="AG73" s="162"/>
      <c r="AH73" s="162"/>
      <c r="AI73" s="162"/>
      <c r="AJ73" s="162"/>
      <c r="AK73" s="163"/>
      <c r="AL73" s="162" t="s">
        <v>163</v>
      </c>
      <c r="AM73" s="162"/>
      <c r="AN73" s="162"/>
      <c r="AO73" s="162"/>
      <c r="AP73" s="162"/>
      <c r="AQ73" s="162"/>
      <c r="AR73" s="164">
        <v>0</v>
      </c>
      <c r="AS73" s="165">
        <v>0</v>
      </c>
      <c r="AT73" s="165">
        <f>M73</f>
        <v>30</v>
      </c>
      <c r="AU73" s="166"/>
      <c r="AV73" s="167">
        <f>M73</f>
        <v>30</v>
      </c>
    </row>
    <row r="74" spans="1:48" ht="18.75" customHeight="1">
      <c r="A74" s="307"/>
      <c r="B74" s="314"/>
      <c r="C74" s="235" t="s">
        <v>461</v>
      </c>
      <c r="D74" s="149" t="s">
        <v>262</v>
      </c>
      <c r="E74" s="150" t="s">
        <v>263</v>
      </c>
      <c r="F74" s="151" t="s">
        <v>396</v>
      </c>
      <c r="G74" s="152">
        <v>2</v>
      </c>
      <c r="H74" s="153"/>
      <c r="I74" s="153"/>
      <c r="J74" s="153"/>
      <c r="K74" s="153"/>
      <c r="L74" s="153"/>
      <c r="M74" s="154">
        <f>SUM(G74:K74)</f>
        <v>2</v>
      </c>
      <c r="N74" s="152">
        <v>30</v>
      </c>
      <c r="O74" s="152"/>
      <c r="P74" s="152"/>
      <c r="Q74" s="155"/>
      <c r="R74" s="156">
        <v>2.8</v>
      </c>
      <c r="S74" s="309"/>
      <c r="T74" s="310"/>
      <c r="U74" s="158" t="s">
        <v>462</v>
      </c>
      <c r="V74" s="169" t="s">
        <v>268</v>
      </c>
      <c r="W74" s="313"/>
      <c r="X74" s="159" t="s">
        <v>462</v>
      </c>
      <c r="Y74" s="159" t="s">
        <v>463</v>
      </c>
      <c r="Z74" s="159" t="s">
        <v>464</v>
      </c>
      <c r="AA74" s="160"/>
      <c r="AB74" s="161"/>
      <c r="AC74" s="161"/>
      <c r="AD74" s="162"/>
      <c r="AE74" s="162"/>
      <c r="AF74" s="162"/>
      <c r="AG74" s="162"/>
      <c r="AH74" s="162"/>
      <c r="AI74" s="162"/>
      <c r="AJ74" s="162"/>
      <c r="AK74" s="163"/>
      <c r="AL74" s="162" t="s">
        <v>163</v>
      </c>
      <c r="AM74" s="162"/>
      <c r="AN74" s="162"/>
      <c r="AO74" s="162"/>
      <c r="AP74" s="162"/>
      <c r="AQ74" s="162"/>
      <c r="AR74" s="164">
        <f>M74</f>
        <v>2</v>
      </c>
      <c r="AS74" s="165">
        <v>0</v>
      </c>
      <c r="AT74" s="165">
        <v>0</v>
      </c>
      <c r="AU74" s="166"/>
      <c r="AV74" s="167">
        <f>M74</f>
        <v>2</v>
      </c>
    </row>
    <row r="75" spans="1:48" s="112" customFormat="1" ht="45">
      <c r="A75" s="307"/>
      <c r="B75" s="314"/>
      <c r="C75" s="235" t="s">
        <v>465</v>
      </c>
      <c r="D75" s="149" t="s">
        <v>262</v>
      </c>
      <c r="E75" s="150" t="s">
        <v>263</v>
      </c>
      <c r="F75" s="151" t="s">
        <v>396</v>
      </c>
      <c r="G75" s="178">
        <v>10</v>
      </c>
      <c r="H75" s="179"/>
      <c r="I75" s="179">
        <v>10</v>
      </c>
      <c r="J75" s="153">
        <v>8</v>
      </c>
      <c r="K75" s="180"/>
      <c r="L75" s="180"/>
      <c r="M75" s="154">
        <f>SUM(G75:K75)</f>
        <v>28</v>
      </c>
      <c r="N75" s="182"/>
      <c r="O75" s="182"/>
      <c r="P75" s="182"/>
      <c r="Q75" s="183"/>
      <c r="R75" s="156">
        <v>7</v>
      </c>
      <c r="S75" s="309"/>
      <c r="T75" s="310"/>
      <c r="U75" s="169" t="s">
        <v>466</v>
      </c>
      <c r="V75" s="169" t="s">
        <v>268</v>
      </c>
      <c r="W75" s="313"/>
      <c r="X75" s="159" t="s">
        <v>467</v>
      </c>
      <c r="Y75" s="159" t="s">
        <v>468</v>
      </c>
      <c r="Z75" s="159" t="s">
        <v>469</v>
      </c>
      <c r="AA75" s="160">
        <v>4</v>
      </c>
      <c r="AB75" s="161"/>
      <c r="AC75" s="161"/>
      <c r="AD75" s="162"/>
      <c r="AE75" s="162"/>
      <c r="AF75" s="162"/>
      <c r="AG75" s="162"/>
      <c r="AH75" s="162"/>
      <c r="AI75" s="162"/>
      <c r="AJ75" s="162"/>
      <c r="AK75" s="163"/>
      <c r="AL75" s="162" t="s">
        <v>163</v>
      </c>
      <c r="AM75" s="162"/>
      <c r="AN75" s="162"/>
      <c r="AO75" s="162"/>
      <c r="AP75" s="162"/>
      <c r="AQ75" s="162"/>
      <c r="AR75" s="164">
        <f>M75</f>
        <v>28</v>
      </c>
      <c r="AS75" s="165">
        <v>0</v>
      </c>
      <c r="AT75" s="165">
        <v>0</v>
      </c>
      <c r="AU75" s="166"/>
      <c r="AV75" s="167">
        <f>M75</f>
        <v>28</v>
      </c>
    </row>
    <row r="76" spans="1:48" ht="22.5" customHeight="1">
      <c r="A76" s="306" t="s">
        <v>117</v>
      </c>
      <c r="B76" s="306"/>
      <c r="C76" s="306"/>
      <c r="D76" s="141"/>
      <c r="E76" s="141"/>
      <c r="F76" s="142"/>
      <c r="G76" s="141"/>
      <c r="H76" s="141"/>
      <c r="I76" s="141"/>
      <c r="J76" s="141"/>
      <c r="K76" s="141"/>
      <c r="L76" s="141"/>
      <c r="M76" s="141"/>
      <c r="N76" s="141"/>
      <c r="O76" s="141"/>
      <c r="P76" s="141"/>
      <c r="Q76" s="141"/>
      <c r="R76" s="142"/>
      <c r="S76" s="141"/>
      <c r="T76" s="141"/>
      <c r="U76" s="141"/>
      <c r="V76" s="141"/>
      <c r="W76" s="141"/>
      <c r="X76" s="141"/>
      <c r="Y76" s="141"/>
      <c r="Z76" s="141"/>
      <c r="AA76" s="141"/>
      <c r="AB76" s="143"/>
      <c r="AC76" s="143"/>
      <c r="AD76" s="143"/>
      <c r="AE76" s="143"/>
      <c r="AF76" s="143"/>
      <c r="AG76" s="144"/>
      <c r="AH76" s="143"/>
      <c r="AI76" s="143"/>
      <c r="AJ76" s="143"/>
      <c r="AK76" s="143"/>
      <c r="AL76" s="145"/>
      <c r="AM76" s="145"/>
      <c r="AN76" s="145"/>
      <c r="AO76" s="145"/>
      <c r="AP76" s="145"/>
      <c r="AQ76" s="145"/>
      <c r="AR76" s="145"/>
      <c r="AS76" s="145"/>
      <c r="AT76" s="145"/>
      <c r="AU76" s="145"/>
      <c r="AV76" s="146"/>
    </row>
    <row r="77" spans="1:48" s="112" customFormat="1" ht="15" customHeight="1">
      <c r="A77" s="307" t="s">
        <v>421</v>
      </c>
      <c r="B77" s="314" t="s">
        <v>470</v>
      </c>
      <c r="C77" s="233"/>
      <c r="D77" s="181"/>
      <c r="E77" s="150"/>
      <c r="F77" s="151"/>
      <c r="G77" s="178"/>
      <c r="H77" s="179"/>
      <c r="I77" s="179"/>
      <c r="J77" s="153"/>
      <c r="K77" s="180"/>
      <c r="L77" s="180"/>
      <c r="M77" s="154"/>
      <c r="N77" s="182"/>
      <c r="O77" s="182"/>
      <c r="P77" s="182"/>
      <c r="Q77" s="183"/>
      <c r="R77" s="156"/>
      <c r="S77" s="309">
        <v>7</v>
      </c>
      <c r="T77" s="310">
        <v>6</v>
      </c>
      <c r="U77" s="96"/>
      <c r="V77" s="96"/>
      <c r="W77" s="311" t="s">
        <v>269</v>
      </c>
      <c r="X77" s="204" t="s">
        <v>471</v>
      </c>
      <c r="Y77" s="204"/>
      <c r="Z77" s="204" t="s">
        <v>472</v>
      </c>
      <c r="AA77" s="160"/>
      <c r="AB77" s="161"/>
      <c r="AC77" s="161"/>
      <c r="AD77" s="162"/>
      <c r="AE77" s="162"/>
      <c r="AF77" s="162"/>
      <c r="AG77" s="162"/>
      <c r="AH77" s="162"/>
      <c r="AI77" s="162"/>
      <c r="AJ77" s="162"/>
      <c r="AK77" s="163"/>
      <c r="AL77" s="162"/>
      <c r="AM77" s="162"/>
      <c r="AN77" s="162"/>
      <c r="AO77" s="162"/>
      <c r="AP77" s="162"/>
      <c r="AQ77" s="162"/>
      <c r="AR77" s="164"/>
      <c r="AS77" s="165"/>
      <c r="AT77" s="165"/>
      <c r="AU77" s="166"/>
      <c r="AV77" s="167"/>
    </row>
    <row r="78" spans="1:48" ht="21" customHeight="1">
      <c r="A78" s="307"/>
      <c r="B78" s="314"/>
      <c r="C78" s="205" t="s">
        <v>473</v>
      </c>
      <c r="D78" s="149" t="s">
        <v>262</v>
      </c>
      <c r="E78" s="150" t="s">
        <v>263</v>
      </c>
      <c r="F78" s="151" t="s">
        <v>264</v>
      </c>
      <c r="G78" s="152">
        <v>10</v>
      </c>
      <c r="H78" s="179"/>
      <c r="I78" s="179">
        <v>20</v>
      </c>
      <c r="J78" s="153"/>
      <c r="K78" s="179"/>
      <c r="L78" s="179"/>
      <c r="M78" s="154">
        <f>SUM(G78:K78)</f>
        <v>30</v>
      </c>
      <c r="N78" s="179"/>
      <c r="O78" s="179"/>
      <c r="P78" s="179"/>
      <c r="Q78" s="193"/>
      <c r="R78" s="156">
        <v>4</v>
      </c>
      <c r="S78" s="309"/>
      <c r="T78" s="310"/>
      <c r="U78" s="169" t="s">
        <v>466</v>
      </c>
      <c r="V78" s="169" t="s">
        <v>268</v>
      </c>
      <c r="W78" s="311"/>
      <c r="X78" s="231" t="s">
        <v>474</v>
      </c>
      <c r="Y78" s="231" t="s">
        <v>475</v>
      </c>
      <c r="Z78" s="231" t="s">
        <v>476</v>
      </c>
      <c r="AA78" s="236" t="s">
        <v>416</v>
      </c>
      <c r="AB78" s="191"/>
      <c r="AC78" s="191"/>
      <c r="AD78" s="174"/>
      <c r="AE78" s="174"/>
      <c r="AF78" s="174"/>
      <c r="AG78" s="174"/>
      <c r="AH78" s="174"/>
      <c r="AI78" s="174"/>
      <c r="AJ78" s="174"/>
      <c r="AK78" s="174"/>
      <c r="AL78" s="161"/>
      <c r="AM78" s="161" t="s">
        <v>163</v>
      </c>
      <c r="AN78" s="161"/>
      <c r="AO78" s="161"/>
      <c r="AP78" s="161"/>
      <c r="AQ78" s="161"/>
      <c r="AR78" s="164">
        <f>M78</f>
        <v>30</v>
      </c>
      <c r="AS78" s="179">
        <v>0</v>
      </c>
      <c r="AT78" s="179">
        <v>0</v>
      </c>
      <c r="AU78" s="193"/>
      <c r="AV78" s="167">
        <f>M78</f>
        <v>30</v>
      </c>
    </row>
    <row r="79" spans="1:48" ht="45">
      <c r="A79" s="307"/>
      <c r="B79" s="314"/>
      <c r="C79" s="205" t="s">
        <v>477</v>
      </c>
      <c r="D79" s="149" t="s">
        <v>262</v>
      </c>
      <c r="E79" s="150" t="s">
        <v>300</v>
      </c>
      <c r="F79" s="151" t="s">
        <v>264</v>
      </c>
      <c r="G79" s="152">
        <v>12</v>
      </c>
      <c r="H79" s="179"/>
      <c r="I79" s="179"/>
      <c r="J79" s="153"/>
      <c r="K79" s="179"/>
      <c r="L79" s="179"/>
      <c r="M79" s="154">
        <f>SUM(G79:K79)</f>
        <v>12</v>
      </c>
      <c r="N79" s="179"/>
      <c r="O79" s="179"/>
      <c r="P79" s="179"/>
      <c r="Q79" s="193"/>
      <c r="R79" s="156">
        <v>1</v>
      </c>
      <c r="S79" s="309"/>
      <c r="T79" s="310"/>
      <c r="U79" s="96" t="s">
        <v>478</v>
      </c>
      <c r="V79" s="169" t="s">
        <v>268</v>
      </c>
      <c r="W79" s="311"/>
      <c r="X79" s="231" t="s">
        <v>479</v>
      </c>
      <c r="Y79" s="231" t="s">
        <v>480</v>
      </c>
      <c r="Z79" s="231" t="s">
        <v>481</v>
      </c>
      <c r="AA79" s="160"/>
      <c r="AB79" s="191"/>
      <c r="AC79" s="191"/>
      <c r="AD79" s="174"/>
      <c r="AE79" s="174"/>
      <c r="AF79" s="174"/>
      <c r="AG79" s="174"/>
      <c r="AH79" s="174"/>
      <c r="AI79" s="174"/>
      <c r="AJ79" s="174"/>
      <c r="AK79" s="174"/>
      <c r="AL79" s="161"/>
      <c r="AM79" s="161" t="s">
        <v>163</v>
      </c>
      <c r="AN79" s="161"/>
      <c r="AO79" s="161"/>
      <c r="AP79" s="161"/>
      <c r="AQ79" s="161"/>
      <c r="AR79" s="164">
        <f>M79</f>
        <v>12</v>
      </c>
      <c r="AS79" s="179">
        <v>0</v>
      </c>
      <c r="AT79" s="179">
        <v>0</v>
      </c>
      <c r="AU79" s="193"/>
      <c r="AV79" s="167">
        <f>M79</f>
        <v>12</v>
      </c>
    </row>
    <row r="80" spans="1:48" ht="45">
      <c r="A80" s="307"/>
      <c r="B80" s="314"/>
      <c r="C80" s="208" t="s">
        <v>461</v>
      </c>
      <c r="D80" s="149" t="s">
        <v>262</v>
      </c>
      <c r="E80" s="150" t="s">
        <v>263</v>
      </c>
      <c r="F80" s="151" t="s">
        <v>264</v>
      </c>
      <c r="G80" s="152"/>
      <c r="H80" s="179"/>
      <c r="I80" s="179"/>
      <c r="J80" s="153"/>
      <c r="K80" s="179"/>
      <c r="L80" s="179"/>
      <c r="M80" s="154">
        <f>SUM(G80:K80)</f>
        <v>0</v>
      </c>
      <c r="N80" s="179">
        <v>30</v>
      </c>
      <c r="O80" s="179"/>
      <c r="P80" s="179"/>
      <c r="Q80" s="193"/>
      <c r="R80" s="156">
        <v>1</v>
      </c>
      <c r="S80" s="309"/>
      <c r="T80" s="310"/>
      <c r="U80" s="96" t="s">
        <v>462</v>
      </c>
      <c r="V80" s="169" t="s">
        <v>268</v>
      </c>
      <c r="W80" s="311"/>
      <c r="X80" s="159" t="s">
        <v>482</v>
      </c>
      <c r="Y80" s="159" t="s">
        <v>483</v>
      </c>
      <c r="Z80" s="159" t="s">
        <v>484</v>
      </c>
      <c r="AA80" s="160"/>
      <c r="AB80" s="191"/>
      <c r="AC80" s="191"/>
      <c r="AD80" s="174"/>
      <c r="AE80" s="174"/>
      <c r="AF80" s="174"/>
      <c r="AG80" s="174"/>
      <c r="AH80" s="174"/>
      <c r="AI80" s="174"/>
      <c r="AJ80" s="174"/>
      <c r="AK80" s="185"/>
      <c r="AL80" s="191"/>
      <c r="AM80" s="191" t="s">
        <v>163</v>
      </c>
      <c r="AN80" s="191"/>
      <c r="AO80" s="191"/>
      <c r="AP80" s="191"/>
      <c r="AQ80" s="191"/>
      <c r="AR80" s="164">
        <f>M80</f>
        <v>0</v>
      </c>
      <c r="AS80" s="179">
        <v>0</v>
      </c>
      <c r="AT80" s="179">
        <v>0</v>
      </c>
      <c r="AU80" s="193"/>
      <c r="AV80" s="167">
        <f>M80</f>
        <v>0</v>
      </c>
    </row>
    <row r="81" spans="1:48" ht="24" customHeight="1">
      <c r="A81" s="96" t="s">
        <v>485</v>
      </c>
      <c r="B81" s="147" t="s">
        <v>486</v>
      </c>
      <c r="C81" s="192"/>
      <c r="D81" s="149" t="s">
        <v>262</v>
      </c>
      <c r="E81" s="150" t="s">
        <v>263</v>
      </c>
      <c r="F81" s="151" t="s">
        <v>264</v>
      </c>
      <c r="G81" s="152">
        <v>20</v>
      </c>
      <c r="H81" s="179"/>
      <c r="I81" s="179">
        <v>10</v>
      </c>
      <c r="J81" s="153"/>
      <c r="K81" s="179"/>
      <c r="L81" s="179"/>
      <c r="M81" s="154">
        <f>SUM(G81:K81)</f>
        <v>30</v>
      </c>
      <c r="N81" s="179"/>
      <c r="O81" s="179"/>
      <c r="P81" s="179"/>
      <c r="Q81" s="193"/>
      <c r="R81" s="156"/>
      <c r="S81" s="156">
        <v>3</v>
      </c>
      <c r="T81" s="157">
        <v>3</v>
      </c>
      <c r="U81" s="169" t="s">
        <v>457</v>
      </c>
      <c r="V81" s="169" t="s">
        <v>268</v>
      </c>
      <c r="W81" s="96" t="s">
        <v>269</v>
      </c>
      <c r="X81" s="232" t="s">
        <v>487</v>
      </c>
      <c r="Y81" s="232" t="s">
        <v>488</v>
      </c>
      <c r="Z81" s="232" t="s">
        <v>489</v>
      </c>
      <c r="AA81" s="160">
        <v>4</v>
      </c>
      <c r="AB81" s="191"/>
      <c r="AC81" s="191"/>
      <c r="AD81" s="174"/>
      <c r="AE81" s="174"/>
      <c r="AF81" s="174"/>
      <c r="AG81" s="174"/>
      <c r="AH81" s="174"/>
      <c r="AI81" s="174"/>
      <c r="AJ81" s="174"/>
      <c r="AK81" s="174"/>
      <c r="AL81" s="161"/>
      <c r="AM81" s="161" t="s">
        <v>163</v>
      </c>
      <c r="AN81" s="161"/>
      <c r="AO81" s="161"/>
      <c r="AP81" s="161"/>
      <c r="AQ81" s="161"/>
      <c r="AR81" s="164">
        <f>M81</f>
        <v>30</v>
      </c>
      <c r="AS81" s="179">
        <v>0</v>
      </c>
      <c r="AT81" s="179">
        <v>0</v>
      </c>
      <c r="AU81" s="193"/>
      <c r="AV81" s="167">
        <f>M81</f>
        <v>30</v>
      </c>
    </row>
    <row r="82" spans="1:48" ht="22.5" customHeight="1">
      <c r="A82" s="306" t="s">
        <v>118</v>
      </c>
      <c r="B82" s="306"/>
      <c r="C82" s="306"/>
      <c r="D82" s="141"/>
      <c r="E82" s="141"/>
      <c r="F82" s="142"/>
      <c r="G82" s="141"/>
      <c r="H82" s="141"/>
      <c r="I82" s="141"/>
      <c r="J82" s="141"/>
      <c r="K82" s="141"/>
      <c r="L82" s="141"/>
      <c r="M82" s="141"/>
      <c r="N82" s="141"/>
      <c r="O82" s="141"/>
      <c r="P82" s="141"/>
      <c r="Q82" s="141"/>
      <c r="R82" s="142"/>
      <c r="S82" s="141"/>
      <c r="T82" s="141"/>
      <c r="U82" s="141"/>
      <c r="V82" s="141"/>
      <c r="W82" s="141"/>
      <c r="X82" s="141"/>
      <c r="Y82" s="141"/>
      <c r="Z82" s="141"/>
      <c r="AA82" s="141"/>
      <c r="AB82" s="143"/>
      <c r="AC82" s="143"/>
      <c r="AD82" s="143"/>
      <c r="AE82" s="143"/>
      <c r="AF82" s="143"/>
      <c r="AG82" s="144"/>
      <c r="AH82" s="143"/>
      <c r="AI82" s="143"/>
      <c r="AJ82" s="143"/>
      <c r="AK82" s="143"/>
      <c r="AL82" s="145"/>
      <c r="AM82" s="145"/>
      <c r="AN82" s="145"/>
      <c r="AO82" s="145"/>
      <c r="AP82" s="145"/>
      <c r="AQ82" s="145"/>
      <c r="AR82" s="145"/>
      <c r="AS82" s="145"/>
      <c r="AT82" s="145"/>
      <c r="AU82" s="145"/>
      <c r="AV82" s="146"/>
    </row>
    <row r="83" spans="1:48" ht="15" customHeight="1">
      <c r="A83" s="307" t="s">
        <v>298</v>
      </c>
      <c r="B83" s="308" t="s">
        <v>490</v>
      </c>
      <c r="C83" s="192"/>
      <c r="D83" s="181"/>
      <c r="E83" s="150"/>
      <c r="F83" s="151"/>
      <c r="G83" s="152"/>
      <c r="H83" s="179"/>
      <c r="I83" s="179"/>
      <c r="J83" s="153"/>
      <c r="K83" s="179"/>
      <c r="L83" s="179"/>
      <c r="M83" s="154"/>
      <c r="N83" s="179"/>
      <c r="O83" s="179"/>
      <c r="P83" s="179"/>
      <c r="Q83" s="193"/>
      <c r="R83" s="156"/>
      <c r="S83" s="309">
        <v>6</v>
      </c>
      <c r="T83" s="310">
        <v>6</v>
      </c>
      <c r="U83" s="96"/>
      <c r="V83" s="96"/>
      <c r="W83" s="307" t="s">
        <v>269</v>
      </c>
      <c r="X83" s="232" t="s">
        <v>491</v>
      </c>
      <c r="Y83" s="232"/>
      <c r="Z83" s="232" t="s">
        <v>492</v>
      </c>
      <c r="AA83" s="160"/>
      <c r="AB83" s="191"/>
      <c r="AC83" s="191"/>
      <c r="AD83" s="174"/>
      <c r="AE83" s="174"/>
      <c r="AF83" s="174"/>
      <c r="AG83" s="174"/>
      <c r="AH83" s="174"/>
      <c r="AI83" s="174"/>
      <c r="AJ83" s="174"/>
      <c r="AK83" s="174"/>
      <c r="AL83" s="161"/>
      <c r="AM83" s="161"/>
      <c r="AN83" s="161"/>
      <c r="AO83" s="161"/>
      <c r="AP83" s="161"/>
      <c r="AQ83" s="161"/>
      <c r="AR83" s="164"/>
      <c r="AS83" s="179"/>
      <c r="AT83" s="179"/>
      <c r="AU83" s="193"/>
      <c r="AV83" s="167"/>
    </row>
    <row r="84" spans="1:48" ht="22.5" customHeight="1">
      <c r="A84" s="307"/>
      <c r="B84" s="308"/>
      <c r="C84" s="192" t="s">
        <v>493</v>
      </c>
      <c r="D84" s="149" t="s">
        <v>262</v>
      </c>
      <c r="E84" s="150" t="s">
        <v>263</v>
      </c>
      <c r="F84" s="151" t="s">
        <v>264</v>
      </c>
      <c r="G84" s="152">
        <v>15</v>
      </c>
      <c r="H84" s="179"/>
      <c r="I84" s="179">
        <v>15</v>
      </c>
      <c r="J84" s="153"/>
      <c r="K84" s="179"/>
      <c r="L84" s="179"/>
      <c r="M84" s="154">
        <f>SUM(G84:K84)</f>
        <v>30</v>
      </c>
      <c r="N84" s="179"/>
      <c r="O84" s="179"/>
      <c r="P84" s="179"/>
      <c r="Q84" s="193"/>
      <c r="R84" s="156">
        <v>1</v>
      </c>
      <c r="S84" s="309"/>
      <c r="T84" s="310"/>
      <c r="U84" s="169" t="s">
        <v>466</v>
      </c>
      <c r="V84" s="169" t="s">
        <v>268</v>
      </c>
      <c r="W84" s="307"/>
      <c r="X84" s="231" t="s">
        <v>494</v>
      </c>
      <c r="Y84" s="231" t="s">
        <v>495</v>
      </c>
      <c r="Z84" s="231" t="s">
        <v>496</v>
      </c>
      <c r="AA84" s="160">
        <v>4</v>
      </c>
      <c r="AB84" s="191"/>
      <c r="AC84" s="191"/>
      <c r="AD84" s="174"/>
      <c r="AE84" s="174"/>
      <c r="AF84" s="174"/>
      <c r="AG84" s="174"/>
      <c r="AH84" s="174"/>
      <c r="AI84" s="174"/>
      <c r="AJ84" s="174"/>
      <c r="AK84" s="174"/>
      <c r="AL84" s="161"/>
      <c r="AM84" s="161"/>
      <c r="AN84" s="161" t="s">
        <v>163</v>
      </c>
      <c r="AO84" s="161"/>
      <c r="AP84" s="161"/>
      <c r="AQ84" s="161"/>
      <c r="AR84" s="164">
        <f>M84</f>
        <v>30</v>
      </c>
      <c r="AS84" s="179">
        <v>0</v>
      </c>
      <c r="AT84" s="179">
        <v>0</v>
      </c>
      <c r="AU84" s="193"/>
      <c r="AV84" s="167">
        <f>M84</f>
        <v>30</v>
      </c>
    </row>
    <row r="85" spans="1:48" ht="22.5" customHeight="1">
      <c r="A85" s="307"/>
      <c r="B85" s="308"/>
      <c r="C85" s="192" t="s">
        <v>497</v>
      </c>
      <c r="D85" s="149" t="s">
        <v>262</v>
      </c>
      <c r="E85" s="150" t="s">
        <v>263</v>
      </c>
      <c r="F85" s="151" t="s">
        <v>264</v>
      </c>
      <c r="G85" s="152">
        <v>14</v>
      </c>
      <c r="H85" s="179"/>
      <c r="I85" s="179">
        <v>24</v>
      </c>
      <c r="J85" s="153"/>
      <c r="K85" s="179"/>
      <c r="L85" s="179"/>
      <c r="M85" s="154">
        <f>SUM(G85:K85)</f>
        <v>38</v>
      </c>
      <c r="N85" s="179"/>
      <c r="O85" s="179"/>
      <c r="P85" s="179"/>
      <c r="Q85" s="193"/>
      <c r="R85" s="156">
        <v>1</v>
      </c>
      <c r="S85" s="309"/>
      <c r="T85" s="310"/>
      <c r="U85" s="169" t="s">
        <v>466</v>
      </c>
      <c r="V85" s="169" t="s">
        <v>268</v>
      </c>
      <c r="W85" s="307"/>
      <c r="X85" s="231" t="s">
        <v>498</v>
      </c>
      <c r="Y85" s="231" t="s">
        <v>499</v>
      </c>
      <c r="Z85" s="231" t="s">
        <v>500</v>
      </c>
      <c r="AA85" s="160">
        <v>4</v>
      </c>
      <c r="AB85" s="191"/>
      <c r="AC85" s="191"/>
      <c r="AD85" s="174"/>
      <c r="AE85" s="174"/>
      <c r="AF85" s="174"/>
      <c r="AG85" s="174"/>
      <c r="AH85" s="174"/>
      <c r="AI85" s="174"/>
      <c r="AJ85" s="174"/>
      <c r="AK85" s="174"/>
      <c r="AL85" s="161"/>
      <c r="AM85" s="161"/>
      <c r="AN85" s="161" t="s">
        <v>163</v>
      </c>
      <c r="AO85" s="161"/>
      <c r="AP85" s="161"/>
      <c r="AQ85" s="161"/>
      <c r="AR85" s="164">
        <f>M85</f>
        <v>38</v>
      </c>
      <c r="AS85" s="179">
        <v>0</v>
      </c>
      <c r="AT85" s="179">
        <v>0</v>
      </c>
      <c r="AU85" s="193"/>
      <c r="AV85" s="167">
        <f>M85</f>
        <v>38</v>
      </c>
    </row>
    <row r="86" spans="1:48" ht="22.5" customHeight="1">
      <c r="A86" s="306" t="s">
        <v>120</v>
      </c>
      <c r="B86" s="306"/>
      <c r="C86" s="306"/>
      <c r="D86" s="141"/>
      <c r="E86" s="141"/>
      <c r="F86" s="142"/>
      <c r="G86" s="141"/>
      <c r="H86" s="141"/>
      <c r="I86" s="141"/>
      <c r="J86" s="141"/>
      <c r="K86" s="141"/>
      <c r="L86" s="141"/>
      <c r="M86" s="141"/>
      <c r="N86" s="141"/>
      <c r="O86" s="141"/>
      <c r="P86" s="141"/>
      <c r="Q86" s="141"/>
      <c r="R86" s="142"/>
      <c r="S86" s="141"/>
      <c r="T86" s="141"/>
      <c r="U86" s="141"/>
      <c r="V86" s="141"/>
      <c r="W86" s="141"/>
      <c r="X86" s="141"/>
      <c r="Y86" s="141"/>
      <c r="Z86" s="141"/>
      <c r="AA86" s="141"/>
      <c r="AB86" s="143"/>
      <c r="AC86" s="143"/>
      <c r="AD86" s="143"/>
      <c r="AE86" s="143"/>
      <c r="AF86" s="143"/>
      <c r="AG86" s="144"/>
      <c r="AH86" s="143"/>
      <c r="AI86" s="143"/>
      <c r="AJ86" s="143"/>
      <c r="AK86" s="143"/>
      <c r="AL86" s="145"/>
      <c r="AM86" s="145"/>
      <c r="AN86" s="145"/>
      <c r="AO86" s="145"/>
      <c r="AP86" s="145"/>
      <c r="AQ86" s="145"/>
      <c r="AR86" s="145"/>
      <c r="AS86" s="145"/>
      <c r="AT86" s="145"/>
      <c r="AU86" s="145"/>
      <c r="AV86" s="146"/>
    </row>
    <row r="87" spans="1:48" ht="15" customHeight="1">
      <c r="A87" s="307" t="s">
        <v>304</v>
      </c>
      <c r="B87" s="308" t="s">
        <v>64</v>
      </c>
      <c r="C87" s="192"/>
      <c r="D87" s="181"/>
      <c r="E87" s="150"/>
      <c r="F87" s="151"/>
      <c r="G87" s="152"/>
      <c r="H87" s="179"/>
      <c r="I87" s="179"/>
      <c r="J87" s="153"/>
      <c r="K87" s="179"/>
      <c r="L87" s="179"/>
      <c r="M87" s="154"/>
      <c r="N87" s="179"/>
      <c r="O87" s="179"/>
      <c r="P87" s="179"/>
      <c r="Q87" s="193"/>
      <c r="R87" s="156"/>
      <c r="S87" s="309">
        <v>3</v>
      </c>
      <c r="T87" s="310">
        <v>4</v>
      </c>
      <c r="U87" s="96"/>
      <c r="V87" s="96"/>
      <c r="W87" s="307" t="s">
        <v>269</v>
      </c>
      <c r="X87" s="232" t="s">
        <v>501</v>
      </c>
      <c r="Y87" s="232"/>
      <c r="Z87" s="232" t="s">
        <v>502</v>
      </c>
      <c r="AA87" s="160"/>
      <c r="AB87" s="191"/>
      <c r="AC87" s="191"/>
      <c r="AD87" s="174"/>
      <c r="AE87" s="174"/>
      <c r="AF87" s="174"/>
      <c r="AG87" s="174"/>
      <c r="AH87" s="174"/>
      <c r="AI87" s="174"/>
      <c r="AJ87" s="174"/>
      <c r="AK87" s="174"/>
      <c r="AL87" s="161"/>
      <c r="AM87" s="161"/>
      <c r="AN87" s="161"/>
      <c r="AO87" s="161"/>
      <c r="AP87" s="161"/>
      <c r="AQ87" s="161"/>
      <c r="AR87" s="164"/>
      <c r="AS87" s="179"/>
      <c r="AT87" s="179"/>
      <c r="AU87" s="193"/>
      <c r="AV87" s="167"/>
    </row>
    <row r="88" spans="1:48" ht="25.5" customHeight="1">
      <c r="A88" s="307"/>
      <c r="B88" s="308"/>
      <c r="C88" s="205" t="s">
        <v>503</v>
      </c>
      <c r="D88" s="149" t="s">
        <v>262</v>
      </c>
      <c r="E88" s="150" t="s">
        <v>309</v>
      </c>
      <c r="F88" s="151" t="s">
        <v>396</v>
      </c>
      <c r="G88" s="152"/>
      <c r="H88" s="179"/>
      <c r="I88" s="179">
        <v>24</v>
      </c>
      <c r="J88" s="153"/>
      <c r="K88" s="179"/>
      <c r="L88" s="179"/>
      <c r="M88" s="154">
        <f>SUM(G88:K88)</f>
        <v>24</v>
      </c>
      <c r="N88" s="179"/>
      <c r="O88" s="179"/>
      <c r="P88" s="179"/>
      <c r="Q88" s="193"/>
      <c r="R88" s="156">
        <v>1</v>
      </c>
      <c r="S88" s="309"/>
      <c r="T88" s="310"/>
      <c r="U88" s="96" t="s">
        <v>310</v>
      </c>
      <c r="V88" s="169" t="s">
        <v>268</v>
      </c>
      <c r="W88" s="307"/>
      <c r="X88" s="231" t="s">
        <v>311</v>
      </c>
      <c r="Y88" s="231" t="s">
        <v>312</v>
      </c>
      <c r="Z88" s="231" t="s">
        <v>313</v>
      </c>
      <c r="AA88" s="160"/>
      <c r="AB88" s="191" t="s">
        <v>163</v>
      </c>
      <c r="AC88" s="191"/>
      <c r="AD88" s="174"/>
      <c r="AE88" s="174"/>
      <c r="AF88" s="174"/>
      <c r="AG88" s="174"/>
      <c r="AH88" s="174" t="s">
        <v>163</v>
      </c>
      <c r="AI88" s="174"/>
      <c r="AJ88" s="174"/>
      <c r="AK88" s="174"/>
      <c r="AL88" s="161"/>
      <c r="AM88" s="161"/>
      <c r="AN88" s="161"/>
      <c r="AO88" s="161"/>
      <c r="AP88" s="161" t="s">
        <v>163</v>
      </c>
      <c r="AQ88" s="161"/>
      <c r="AR88" s="164">
        <f>M88</f>
        <v>24</v>
      </c>
      <c r="AS88" s="179">
        <v>0</v>
      </c>
      <c r="AT88" s="179">
        <v>0</v>
      </c>
      <c r="AU88" s="193" t="s">
        <v>314</v>
      </c>
      <c r="AV88" s="167">
        <f>M88</f>
        <v>24</v>
      </c>
    </row>
    <row r="89" spans="1:48" ht="45">
      <c r="A89" s="307"/>
      <c r="B89" s="308"/>
      <c r="C89" s="205" t="s">
        <v>504</v>
      </c>
      <c r="D89" s="149" t="s">
        <v>262</v>
      </c>
      <c r="E89" s="150" t="s">
        <v>300</v>
      </c>
      <c r="F89" s="151" t="s">
        <v>264</v>
      </c>
      <c r="G89" s="152"/>
      <c r="H89" s="179"/>
      <c r="I89" s="179">
        <v>20</v>
      </c>
      <c r="J89" s="153"/>
      <c r="K89" s="179"/>
      <c r="L89" s="179"/>
      <c r="M89" s="154">
        <f>SUM(G89:K89)</f>
        <v>20</v>
      </c>
      <c r="N89" s="179"/>
      <c r="O89" s="179"/>
      <c r="P89" s="179"/>
      <c r="Q89" s="193"/>
      <c r="R89" s="156">
        <v>1</v>
      </c>
      <c r="S89" s="309"/>
      <c r="T89" s="310"/>
      <c r="U89" s="96" t="s">
        <v>310</v>
      </c>
      <c r="V89" s="169" t="s">
        <v>268</v>
      </c>
      <c r="W89" s="307"/>
      <c r="X89" s="231" t="s">
        <v>505</v>
      </c>
      <c r="Y89" s="231" t="s">
        <v>506</v>
      </c>
      <c r="Z89" s="231" t="s">
        <v>507</v>
      </c>
      <c r="AA89" s="160"/>
      <c r="AB89" s="191" t="s">
        <v>163</v>
      </c>
      <c r="AC89" s="191"/>
      <c r="AD89" s="174"/>
      <c r="AE89" s="174"/>
      <c r="AF89" s="174"/>
      <c r="AG89" s="174"/>
      <c r="AH89" s="174"/>
      <c r="AI89" s="174"/>
      <c r="AJ89" s="174"/>
      <c r="AK89" s="174"/>
      <c r="AL89" s="161"/>
      <c r="AM89" s="161"/>
      <c r="AN89" s="161"/>
      <c r="AO89" s="161"/>
      <c r="AP89" s="161" t="s">
        <v>163</v>
      </c>
      <c r="AQ89" s="161"/>
      <c r="AR89" s="164">
        <f>M89</f>
        <v>20</v>
      </c>
      <c r="AS89" s="179">
        <v>0</v>
      </c>
      <c r="AT89" s="179">
        <v>0</v>
      </c>
      <c r="AU89" s="193"/>
      <c r="AV89" s="167">
        <f>M89</f>
        <v>20</v>
      </c>
    </row>
    <row r="90" spans="1:48" ht="23.25" customHeight="1">
      <c r="A90" s="96" t="s">
        <v>508</v>
      </c>
      <c r="B90" s="147" t="s">
        <v>509</v>
      </c>
      <c r="C90" s="192"/>
      <c r="D90" s="149" t="s">
        <v>262</v>
      </c>
      <c r="E90" s="150" t="s">
        <v>300</v>
      </c>
      <c r="F90" s="151" t="s">
        <v>264</v>
      </c>
      <c r="G90" s="206"/>
      <c r="H90" s="179"/>
      <c r="I90" s="179">
        <v>24</v>
      </c>
      <c r="J90" s="153"/>
      <c r="K90" s="179"/>
      <c r="L90" s="179"/>
      <c r="M90" s="154">
        <f>SUM(G90:K90)</f>
        <v>24</v>
      </c>
      <c r="N90" s="179"/>
      <c r="O90" s="179"/>
      <c r="P90" s="179"/>
      <c r="Q90" s="193"/>
      <c r="R90" s="156"/>
      <c r="S90" s="156">
        <v>2.1</v>
      </c>
      <c r="T90" s="157">
        <v>3</v>
      </c>
      <c r="U90" s="96" t="s">
        <v>386</v>
      </c>
      <c r="V90" s="169" t="s">
        <v>268</v>
      </c>
      <c r="W90" s="96" t="s">
        <v>386</v>
      </c>
      <c r="X90" s="232" t="s">
        <v>387</v>
      </c>
      <c r="Y90" s="232" t="s">
        <v>510</v>
      </c>
      <c r="Z90" s="232" t="s">
        <v>511</v>
      </c>
      <c r="AA90" s="160"/>
      <c r="AB90" s="191" t="s">
        <v>163</v>
      </c>
      <c r="AC90" s="191"/>
      <c r="AD90" s="191"/>
      <c r="AE90" s="191"/>
      <c r="AF90" s="191"/>
      <c r="AG90" s="191"/>
      <c r="AH90" s="191"/>
      <c r="AI90" s="191"/>
      <c r="AJ90" s="191"/>
      <c r="AK90" s="207"/>
      <c r="AL90" s="161"/>
      <c r="AM90" s="191"/>
      <c r="AN90" s="191"/>
      <c r="AO90" s="191"/>
      <c r="AP90" s="191" t="s">
        <v>163</v>
      </c>
      <c r="AQ90" s="191"/>
      <c r="AR90" s="164">
        <f>M90</f>
        <v>24</v>
      </c>
      <c r="AS90" s="179">
        <v>0</v>
      </c>
      <c r="AT90" s="179">
        <v>0</v>
      </c>
      <c r="AU90" s="193"/>
      <c r="AV90" s="167">
        <f>M90</f>
        <v>24</v>
      </c>
    </row>
    <row r="91" spans="1:48">
      <c r="A91" s="214"/>
      <c r="B91" s="215"/>
      <c r="C91" s="216"/>
      <c r="D91" s="316" t="s">
        <v>336</v>
      </c>
      <c r="E91" s="316"/>
      <c r="F91" s="316"/>
      <c r="G91" s="217">
        <f>SUM(G72:G90)</f>
        <v>95</v>
      </c>
      <c r="H91" s="217">
        <f>SUM(H72:H90)</f>
        <v>0</v>
      </c>
      <c r="I91" s="217">
        <f>SUM(I72:I90)</f>
        <v>157</v>
      </c>
      <c r="J91" s="217">
        <f>SUM(J72:J90)</f>
        <v>16</v>
      </c>
      <c r="K91" s="217">
        <f>SUM(K72:K90)</f>
        <v>0</v>
      </c>
      <c r="L91" s="217"/>
      <c r="M91" s="217">
        <f>SUM(M72:M90)</f>
        <v>268</v>
      </c>
      <c r="N91" s="217">
        <f>SUM(N72:N90)</f>
        <v>60</v>
      </c>
      <c r="O91" s="217">
        <f>SUM(O72:O90)</f>
        <v>0</v>
      </c>
      <c r="P91" s="217">
        <f>SUM(P72:P90)</f>
        <v>0</v>
      </c>
      <c r="Q91" s="217">
        <f>SUM(Q72:Q90)</f>
        <v>0</v>
      </c>
      <c r="R91" s="218"/>
      <c r="S91" s="218"/>
      <c r="T91" s="219">
        <f>SUM(T72:T90)</f>
        <v>30</v>
      </c>
      <c r="U91" s="217"/>
      <c r="V91" s="220"/>
      <c r="W91" s="220"/>
      <c r="X91" s="220"/>
      <c r="Y91" s="220"/>
      <c r="Z91" s="220"/>
      <c r="AA91" s="221">
        <f>SUM(AA72:AA90)</f>
        <v>19</v>
      </c>
      <c r="AB91" s="222"/>
      <c r="AC91" s="222"/>
      <c r="AD91" s="222"/>
      <c r="AE91" s="222"/>
      <c r="AF91" s="222"/>
      <c r="AG91" s="222"/>
      <c r="AH91" s="222"/>
      <c r="AI91" s="222"/>
      <c r="AJ91" s="222"/>
      <c r="AK91" s="222"/>
      <c r="AL91" s="222"/>
      <c r="AM91" s="222"/>
      <c r="AN91" s="222"/>
      <c r="AO91" s="222"/>
      <c r="AP91" s="222"/>
      <c r="AQ91" s="222"/>
      <c r="AR91" s="223">
        <f>SUM(AR72:AR90)</f>
        <v>238</v>
      </c>
      <c r="AS91" s="223">
        <f>SUM(AS72:AS90)</f>
        <v>0</v>
      </c>
      <c r="AT91" s="223">
        <f>SUM(AT72:AT90)</f>
        <v>30</v>
      </c>
      <c r="AU91" s="224"/>
      <c r="AV91" s="237">
        <f>SUM(AV72:AV90)</f>
        <v>268</v>
      </c>
    </row>
    <row r="92" spans="1:48" ht="30.75" customHeight="1">
      <c r="A92" s="134" t="s">
        <v>512</v>
      </c>
      <c r="B92" s="135"/>
      <c r="C92" s="136"/>
      <c r="D92" s="135"/>
      <c r="E92" s="135"/>
      <c r="F92" s="138"/>
      <c r="G92" s="135"/>
      <c r="H92" s="135"/>
      <c r="I92" s="135"/>
      <c r="J92" s="135"/>
      <c r="K92" s="135"/>
      <c r="L92" s="135"/>
      <c r="M92" s="135"/>
      <c r="N92" s="135"/>
      <c r="O92" s="135"/>
      <c r="P92" s="135"/>
      <c r="Q92" s="135"/>
      <c r="R92" s="138"/>
      <c r="S92" s="135"/>
      <c r="T92" s="135"/>
      <c r="U92" s="135"/>
      <c r="V92" s="135"/>
      <c r="W92" s="135"/>
      <c r="X92" s="135"/>
      <c r="Y92" s="135"/>
      <c r="Z92" s="135"/>
      <c r="AA92" s="135"/>
      <c r="AB92" s="226"/>
      <c r="AC92" s="226"/>
      <c r="AD92" s="226"/>
      <c r="AE92" s="226"/>
      <c r="AF92" s="226"/>
      <c r="AG92" s="226"/>
      <c r="AH92" s="226"/>
      <c r="AI92" s="226"/>
      <c r="AJ92" s="226"/>
      <c r="AK92" s="226"/>
      <c r="AL92" s="140"/>
      <c r="AM92" s="140"/>
      <c r="AN92" s="140"/>
      <c r="AO92" s="140"/>
      <c r="AP92" s="140"/>
      <c r="AQ92" s="140"/>
      <c r="AR92" s="140"/>
      <c r="AS92" s="140"/>
      <c r="AT92" s="140"/>
      <c r="AU92" s="140"/>
      <c r="AV92" s="140"/>
    </row>
    <row r="93" spans="1:48" ht="22.5" customHeight="1">
      <c r="A93" s="306" t="s">
        <v>116</v>
      </c>
      <c r="B93" s="306"/>
      <c r="C93" s="306"/>
      <c r="D93" s="141"/>
      <c r="E93" s="141"/>
      <c r="F93" s="142"/>
      <c r="G93" s="141"/>
      <c r="H93" s="141"/>
      <c r="I93" s="141"/>
      <c r="J93" s="141"/>
      <c r="K93" s="141"/>
      <c r="L93" s="141"/>
      <c r="M93" s="141"/>
      <c r="N93" s="141"/>
      <c r="O93" s="141"/>
      <c r="P93" s="141"/>
      <c r="Q93" s="141"/>
      <c r="R93" s="142"/>
      <c r="S93" s="141"/>
      <c r="T93" s="141"/>
      <c r="U93" s="141"/>
      <c r="V93" s="141"/>
      <c r="W93" s="141"/>
      <c r="X93" s="141"/>
      <c r="Y93" s="141"/>
      <c r="Z93" s="141"/>
      <c r="AA93" s="141"/>
      <c r="AB93" s="143"/>
      <c r="AC93" s="143"/>
      <c r="AD93" s="143"/>
      <c r="AE93" s="143"/>
      <c r="AF93" s="143"/>
      <c r="AG93" s="144"/>
      <c r="AH93" s="143"/>
      <c r="AI93" s="143"/>
      <c r="AJ93" s="143"/>
      <c r="AK93" s="143"/>
      <c r="AL93" s="145"/>
      <c r="AM93" s="145"/>
      <c r="AN93" s="145"/>
      <c r="AO93" s="145"/>
      <c r="AP93" s="145"/>
      <c r="AQ93" s="145"/>
      <c r="AR93" s="145"/>
      <c r="AS93" s="145"/>
      <c r="AT93" s="145"/>
      <c r="AU93" s="145"/>
      <c r="AV93" s="146"/>
    </row>
    <row r="94" spans="1:48" ht="15" customHeight="1">
      <c r="A94" s="307" t="s">
        <v>260</v>
      </c>
      <c r="B94" s="314" t="s">
        <v>513</v>
      </c>
      <c r="C94" s="233"/>
      <c r="D94" s="181"/>
      <c r="E94" s="150"/>
      <c r="F94" s="151"/>
      <c r="G94" s="152"/>
      <c r="H94" s="153"/>
      <c r="I94" s="153"/>
      <c r="J94" s="153"/>
      <c r="K94" s="153"/>
      <c r="L94" s="153"/>
      <c r="M94" s="154"/>
      <c r="N94" s="152"/>
      <c r="O94" s="152"/>
      <c r="P94" s="152"/>
      <c r="Q94" s="155"/>
      <c r="R94" s="156"/>
      <c r="S94" s="309">
        <v>7</v>
      </c>
      <c r="T94" s="310">
        <v>6</v>
      </c>
      <c r="U94" s="96"/>
      <c r="V94" s="96"/>
      <c r="W94" s="311" t="s">
        <v>269</v>
      </c>
      <c r="X94" s="204" t="s">
        <v>514</v>
      </c>
      <c r="Y94" s="204"/>
      <c r="Z94" s="204" t="s">
        <v>515</v>
      </c>
      <c r="AA94" s="236"/>
      <c r="AB94" s="161"/>
      <c r="AC94" s="161"/>
      <c r="AD94" s="162"/>
      <c r="AE94" s="162"/>
      <c r="AF94" s="162"/>
      <c r="AG94" s="162"/>
      <c r="AH94" s="162"/>
      <c r="AI94" s="162"/>
      <c r="AJ94" s="162"/>
      <c r="AK94" s="163"/>
      <c r="AL94" s="162"/>
      <c r="AM94" s="162"/>
      <c r="AN94" s="162"/>
      <c r="AO94" s="162"/>
      <c r="AP94" s="162"/>
      <c r="AQ94" s="162"/>
      <c r="AR94" s="164"/>
      <c r="AS94" s="165"/>
      <c r="AT94" s="165"/>
      <c r="AU94" s="166"/>
      <c r="AV94" s="167"/>
    </row>
    <row r="95" spans="1:48" ht="24" customHeight="1">
      <c r="A95" s="307"/>
      <c r="B95" s="314"/>
      <c r="C95" s="233" t="s">
        <v>516</v>
      </c>
      <c r="D95" s="149" t="s">
        <v>262</v>
      </c>
      <c r="E95" s="150" t="s">
        <v>263</v>
      </c>
      <c r="F95" s="151" t="s">
        <v>396</v>
      </c>
      <c r="G95" s="152">
        <v>12</v>
      </c>
      <c r="H95" s="153"/>
      <c r="I95" s="153">
        <v>12</v>
      </c>
      <c r="J95" s="153">
        <v>8</v>
      </c>
      <c r="K95" s="153"/>
      <c r="L95" s="153"/>
      <c r="M95" s="154">
        <f>SUM(G95:K95)</f>
        <v>32</v>
      </c>
      <c r="N95" s="152"/>
      <c r="O95" s="152"/>
      <c r="P95" s="152"/>
      <c r="Q95" s="155"/>
      <c r="R95" s="156">
        <v>1</v>
      </c>
      <c r="S95" s="309"/>
      <c r="T95" s="310"/>
      <c r="U95" s="96" t="s">
        <v>412</v>
      </c>
      <c r="V95" s="169" t="s">
        <v>268</v>
      </c>
      <c r="W95" s="311"/>
      <c r="X95" s="159" t="s">
        <v>517</v>
      </c>
      <c r="Y95" s="159" t="s">
        <v>518</v>
      </c>
      <c r="Z95" s="159" t="s">
        <v>519</v>
      </c>
      <c r="AA95" s="236" t="s">
        <v>520</v>
      </c>
      <c r="AB95" s="161"/>
      <c r="AC95" s="161"/>
      <c r="AD95" s="162"/>
      <c r="AE95" s="162"/>
      <c r="AF95" s="162"/>
      <c r="AG95" s="162"/>
      <c r="AH95" s="162"/>
      <c r="AI95" s="162"/>
      <c r="AJ95" s="162"/>
      <c r="AK95" s="163"/>
      <c r="AL95" s="162" t="s">
        <v>163</v>
      </c>
      <c r="AM95" s="162"/>
      <c r="AN95" s="162"/>
      <c r="AO95" s="162"/>
      <c r="AP95" s="162"/>
      <c r="AQ95" s="162"/>
      <c r="AR95" s="164">
        <f>M95</f>
        <v>32</v>
      </c>
      <c r="AS95" s="165">
        <v>0</v>
      </c>
      <c r="AT95" s="165">
        <v>0</v>
      </c>
      <c r="AU95" s="166"/>
      <c r="AV95" s="167">
        <f>M95</f>
        <v>32</v>
      </c>
    </row>
    <row r="96" spans="1:48" ht="27.75" customHeight="1">
      <c r="A96" s="307"/>
      <c r="B96" s="314"/>
      <c r="C96" s="176" t="s">
        <v>521</v>
      </c>
      <c r="D96" s="149" t="s">
        <v>262</v>
      </c>
      <c r="E96" s="150" t="s">
        <v>263</v>
      </c>
      <c r="F96" s="151" t="s">
        <v>396</v>
      </c>
      <c r="G96" s="178">
        <v>14</v>
      </c>
      <c r="H96" s="179"/>
      <c r="I96" s="179">
        <v>14</v>
      </c>
      <c r="J96" s="153">
        <v>8</v>
      </c>
      <c r="K96" s="180"/>
      <c r="L96" s="180"/>
      <c r="M96" s="154">
        <f>SUM(G96:K96)</f>
        <v>36</v>
      </c>
      <c r="N96" s="182"/>
      <c r="O96" s="182"/>
      <c r="P96" s="182"/>
      <c r="Q96" s="183"/>
      <c r="R96" s="156">
        <v>1</v>
      </c>
      <c r="S96" s="309"/>
      <c r="T96" s="310"/>
      <c r="U96" s="96" t="s">
        <v>397</v>
      </c>
      <c r="V96" s="169" t="s">
        <v>268</v>
      </c>
      <c r="W96" s="311"/>
      <c r="X96" s="159" t="s">
        <v>522</v>
      </c>
      <c r="Y96" s="159" t="s">
        <v>523</v>
      </c>
      <c r="Z96" s="159" t="s">
        <v>524</v>
      </c>
      <c r="AA96" s="236">
        <v>4</v>
      </c>
      <c r="AB96" s="180"/>
      <c r="AC96" s="180"/>
      <c r="AD96" s="174"/>
      <c r="AE96" s="174"/>
      <c r="AF96" s="174"/>
      <c r="AG96" s="174"/>
      <c r="AH96" s="174"/>
      <c r="AI96" s="174"/>
      <c r="AJ96" s="174"/>
      <c r="AK96" s="185"/>
      <c r="AL96" s="174" t="s">
        <v>163</v>
      </c>
      <c r="AM96" s="174"/>
      <c r="AN96" s="174"/>
      <c r="AO96" s="174"/>
      <c r="AP96" s="174"/>
      <c r="AQ96" s="174"/>
      <c r="AR96" s="164">
        <f>M96</f>
        <v>36</v>
      </c>
      <c r="AS96" s="186">
        <v>0</v>
      </c>
      <c r="AT96" s="179">
        <v>0</v>
      </c>
      <c r="AU96" s="187"/>
      <c r="AV96" s="167">
        <f>M96</f>
        <v>36</v>
      </c>
    </row>
    <row r="97" spans="1:48" ht="15" customHeight="1">
      <c r="A97" s="307" t="s">
        <v>278</v>
      </c>
      <c r="B97" s="314" t="s">
        <v>525</v>
      </c>
      <c r="C97" s="176"/>
      <c r="D97" s="181"/>
      <c r="E97" s="150"/>
      <c r="F97" s="151"/>
      <c r="G97" s="178"/>
      <c r="H97" s="179"/>
      <c r="I97" s="179"/>
      <c r="J97" s="153"/>
      <c r="K97" s="180"/>
      <c r="L97" s="180"/>
      <c r="M97" s="154"/>
      <c r="N97" s="182"/>
      <c r="O97" s="182"/>
      <c r="P97" s="182"/>
      <c r="Q97" s="183"/>
      <c r="R97" s="156"/>
      <c r="S97" s="309">
        <v>4.5</v>
      </c>
      <c r="T97" s="310">
        <v>4</v>
      </c>
      <c r="U97" s="96"/>
      <c r="V97" s="96"/>
      <c r="W97" s="311" t="s">
        <v>269</v>
      </c>
      <c r="X97" s="204" t="s">
        <v>526</v>
      </c>
      <c r="Y97" s="204" t="s">
        <v>527</v>
      </c>
      <c r="Z97" s="204" t="s">
        <v>528</v>
      </c>
      <c r="AA97" s="236"/>
      <c r="AB97" s="180"/>
      <c r="AC97" s="180"/>
      <c r="AD97" s="174"/>
      <c r="AE97" s="174"/>
      <c r="AF97" s="174"/>
      <c r="AG97" s="174"/>
      <c r="AH97" s="174"/>
      <c r="AI97" s="174"/>
      <c r="AJ97" s="174"/>
      <c r="AK97" s="185"/>
      <c r="AL97" s="174"/>
      <c r="AM97" s="174"/>
      <c r="AN97" s="174"/>
      <c r="AO97" s="174"/>
      <c r="AP97" s="174"/>
      <c r="AQ97" s="174"/>
      <c r="AR97" s="164"/>
      <c r="AS97" s="186"/>
      <c r="AT97" s="179"/>
      <c r="AU97" s="187"/>
      <c r="AV97" s="167"/>
    </row>
    <row r="98" spans="1:48" ht="25.5" customHeight="1">
      <c r="A98" s="307"/>
      <c r="B98" s="314"/>
      <c r="C98" s="227" t="s">
        <v>529</v>
      </c>
      <c r="D98" s="149" t="s">
        <v>262</v>
      </c>
      <c r="E98" s="150" t="s">
        <v>263</v>
      </c>
      <c r="F98" s="151" t="s">
        <v>396</v>
      </c>
      <c r="G98" s="178">
        <v>10</v>
      </c>
      <c r="H98" s="179"/>
      <c r="I98" s="179">
        <v>6</v>
      </c>
      <c r="J98" s="153"/>
      <c r="K98" s="180"/>
      <c r="L98" s="180"/>
      <c r="M98" s="154">
        <f>SUM(G98:K98)</f>
        <v>16</v>
      </c>
      <c r="N98" s="182"/>
      <c r="O98" s="182"/>
      <c r="P98" s="182"/>
      <c r="Q98" s="183"/>
      <c r="R98" s="156">
        <v>2</v>
      </c>
      <c r="S98" s="309"/>
      <c r="T98" s="310"/>
      <c r="U98" s="96" t="s">
        <v>530</v>
      </c>
      <c r="V98" s="169" t="s">
        <v>268</v>
      </c>
      <c r="W98" s="311"/>
      <c r="X98" s="231" t="s">
        <v>531</v>
      </c>
      <c r="Y98" s="231" t="s">
        <v>532</v>
      </c>
      <c r="Z98" s="231" t="s">
        <v>533</v>
      </c>
      <c r="AA98" s="160">
        <v>2</v>
      </c>
      <c r="AB98" s="180"/>
      <c r="AC98" s="180"/>
      <c r="AD98" s="174"/>
      <c r="AE98" s="174"/>
      <c r="AF98" s="174"/>
      <c r="AG98" s="174"/>
      <c r="AH98" s="174"/>
      <c r="AI98" s="174"/>
      <c r="AJ98" s="174"/>
      <c r="AK98" s="185"/>
      <c r="AL98" s="174" t="s">
        <v>163</v>
      </c>
      <c r="AM98" s="174"/>
      <c r="AN98" s="174"/>
      <c r="AO98" s="174"/>
      <c r="AP98" s="174"/>
      <c r="AQ98" s="174"/>
      <c r="AR98" s="164">
        <v>0</v>
      </c>
      <c r="AS98" s="186">
        <v>0</v>
      </c>
      <c r="AT98" s="179">
        <f>M98</f>
        <v>16</v>
      </c>
      <c r="AU98" s="187"/>
      <c r="AV98" s="167">
        <f>M98</f>
        <v>16</v>
      </c>
    </row>
    <row r="99" spans="1:48" ht="45">
      <c r="A99" s="307"/>
      <c r="B99" s="314"/>
      <c r="C99" s="227" t="s">
        <v>461</v>
      </c>
      <c r="D99" s="149" t="s">
        <v>262</v>
      </c>
      <c r="E99" s="150" t="s">
        <v>263</v>
      </c>
      <c r="F99" s="151" t="s">
        <v>396</v>
      </c>
      <c r="G99" s="178">
        <v>2</v>
      </c>
      <c r="H99" s="179"/>
      <c r="I99" s="179"/>
      <c r="J99" s="153"/>
      <c r="K99" s="180"/>
      <c r="L99" s="180"/>
      <c r="M99" s="154">
        <f>SUM(G99:K99)</f>
        <v>2</v>
      </c>
      <c r="N99" s="182">
        <v>30</v>
      </c>
      <c r="O99" s="182"/>
      <c r="P99" s="182"/>
      <c r="Q99" s="183"/>
      <c r="R99" s="156">
        <v>1</v>
      </c>
      <c r="S99" s="309"/>
      <c r="T99" s="310"/>
      <c r="U99" s="96" t="s">
        <v>462</v>
      </c>
      <c r="V99" s="169" t="s">
        <v>268</v>
      </c>
      <c r="W99" s="311"/>
      <c r="X99" s="231" t="s">
        <v>482</v>
      </c>
      <c r="Y99" s="231" t="s">
        <v>534</v>
      </c>
      <c r="Z99" s="231" t="s">
        <v>535</v>
      </c>
      <c r="AA99" s="160"/>
      <c r="AB99" s="180"/>
      <c r="AC99" s="180"/>
      <c r="AD99" s="174"/>
      <c r="AE99" s="174"/>
      <c r="AF99" s="174"/>
      <c r="AG99" s="174"/>
      <c r="AH99" s="174"/>
      <c r="AI99" s="174"/>
      <c r="AJ99" s="174"/>
      <c r="AK99" s="185"/>
      <c r="AL99" s="174" t="s">
        <v>163</v>
      </c>
      <c r="AM99" s="174"/>
      <c r="AN99" s="174"/>
      <c r="AO99" s="174"/>
      <c r="AP99" s="174"/>
      <c r="AQ99" s="174"/>
      <c r="AR99" s="164">
        <f>M99</f>
        <v>2</v>
      </c>
      <c r="AS99" s="186">
        <v>0</v>
      </c>
      <c r="AT99" s="179">
        <v>0</v>
      </c>
      <c r="AU99" s="187"/>
      <c r="AV99" s="167">
        <f>M99</f>
        <v>2</v>
      </c>
    </row>
    <row r="100" spans="1:48" ht="45">
      <c r="A100" s="307"/>
      <c r="B100" s="314"/>
      <c r="C100" s="227" t="s">
        <v>536</v>
      </c>
      <c r="D100" s="149" t="s">
        <v>262</v>
      </c>
      <c r="E100" s="150" t="s">
        <v>263</v>
      </c>
      <c r="F100" s="151" t="s">
        <v>396</v>
      </c>
      <c r="G100" s="189">
        <v>4</v>
      </c>
      <c r="H100" s="179"/>
      <c r="I100" s="179"/>
      <c r="J100" s="153">
        <v>10</v>
      </c>
      <c r="K100" s="180"/>
      <c r="L100" s="180"/>
      <c r="M100" s="154">
        <f>SUM(G100:K100)</f>
        <v>14</v>
      </c>
      <c r="N100" s="103"/>
      <c r="O100" s="103"/>
      <c r="P100" s="103"/>
      <c r="Q100" s="190"/>
      <c r="R100" s="156">
        <v>2</v>
      </c>
      <c r="S100" s="309"/>
      <c r="T100" s="310"/>
      <c r="U100" s="96" t="s">
        <v>530</v>
      </c>
      <c r="V100" s="169" t="s">
        <v>268</v>
      </c>
      <c r="W100" s="311"/>
      <c r="X100" s="231" t="s">
        <v>537</v>
      </c>
      <c r="Y100" s="231" t="s">
        <v>538</v>
      </c>
      <c r="Z100" s="231" t="s">
        <v>539</v>
      </c>
      <c r="AA100" s="236" t="s">
        <v>406</v>
      </c>
      <c r="AB100" s="191"/>
      <c r="AC100" s="191"/>
      <c r="AD100" s="174"/>
      <c r="AE100" s="174"/>
      <c r="AF100" s="174"/>
      <c r="AG100" s="174"/>
      <c r="AH100" s="174"/>
      <c r="AI100" s="174"/>
      <c r="AJ100" s="174"/>
      <c r="AK100" s="174"/>
      <c r="AL100" s="174" t="s">
        <v>163</v>
      </c>
      <c r="AM100" s="174"/>
      <c r="AN100" s="174"/>
      <c r="AO100" s="174"/>
      <c r="AP100" s="174"/>
      <c r="AQ100" s="185"/>
      <c r="AR100" s="164">
        <v>0</v>
      </c>
      <c r="AS100" s="186">
        <v>0</v>
      </c>
      <c r="AT100" s="186">
        <f>M100</f>
        <v>14</v>
      </c>
      <c r="AU100" s="186"/>
      <c r="AV100" s="167">
        <f>M100</f>
        <v>14</v>
      </c>
    </row>
    <row r="101" spans="1:48" ht="22.5" customHeight="1">
      <c r="A101" s="306" t="s">
        <v>117</v>
      </c>
      <c r="B101" s="306"/>
      <c r="C101" s="306"/>
      <c r="D101" s="141"/>
      <c r="E101" s="141"/>
      <c r="F101" s="142"/>
      <c r="G101" s="141"/>
      <c r="H101" s="141"/>
      <c r="I101" s="141"/>
      <c r="J101" s="141"/>
      <c r="K101" s="141"/>
      <c r="L101" s="141"/>
      <c r="M101" s="141"/>
      <c r="N101" s="141"/>
      <c r="O101" s="141"/>
      <c r="P101" s="141"/>
      <c r="Q101" s="141"/>
      <c r="R101" s="142"/>
      <c r="S101" s="141"/>
      <c r="T101" s="141"/>
      <c r="U101" s="141"/>
      <c r="V101" s="141"/>
      <c r="W101" s="141"/>
      <c r="X101" s="141"/>
      <c r="Y101" s="141"/>
      <c r="Z101" s="141"/>
      <c r="AA101" s="141"/>
      <c r="AB101" s="143"/>
      <c r="AC101" s="143"/>
      <c r="AD101" s="143"/>
      <c r="AE101" s="143"/>
      <c r="AF101" s="143"/>
      <c r="AG101" s="144"/>
      <c r="AH101" s="143"/>
      <c r="AI101" s="143"/>
      <c r="AJ101" s="143"/>
      <c r="AK101" s="143"/>
      <c r="AL101" s="145"/>
      <c r="AM101" s="145"/>
      <c r="AN101" s="145"/>
      <c r="AO101" s="145"/>
      <c r="AP101" s="145"/>
      <c r="AQ101" s="145"/>
      <c r="AR101" s="145"/>
      <c r="AS101" s="145"/>
      <c r="AT101" s="145"/>
      <c r="AU101" s="145"/>
      <c r="AV101" s="146"/>
    </row>
    <row r="102" spans="1:48" ht="33" customHeight="1">
      <c r="A102" s="96" t="s">
        <v>421</v>
      </c>
      <c r="B102" s="147" t="s">
        <v>540</v>
      </c>
      <c r="C102" s="176"/>
      <c r="D102" s="149" t="s">
        <v>262</v>
      </c>
      <c r="E102" s="150" t="s">
        <v>263</v>
      </c>
      <c r="F102" s="151" t="s">
        <v>396</v>
      </c>
      <c r="G102" s="178">
        <v>14</v>
      </c>
      <c r="H102" s="179"/>
      <c r="I102" s="179">
        <v>26</v>
      </c>
      <c r="J102" s="153"/>
      <c r="K102" s="180"/>
      <c r="L102" s="180"/>
      <c r="M102" s="154">
        <f>SUM(G102:K102)</f>
        <v>40</v>
      </c>
      <c r="N102" s="182"/>
      <c r="O102" s="182"/>
      <c r="P102" s="182"/>
      <c r="Q102" s="183"/>
      <c r="R102" s="156"/>
      <c r="S102" s="156">
        <v>4.5</v>
      </c>
      <c r="T102" s="157">
        <v>4</v>
      </c>
      <c r="U102" s="96" t="s">
        <v>267</v>
      </c>
      <c r="V102" s="169" t="s">
        <v>268</v>
      </c>
      <c r="W102" s="96" t="s">
        <v>269</v>
      </c>
      <c r="X102" s="232" t="s">
        <v>541</v>
      </c>
      <c r="Y102" s="232" t="s">
        <v>542</v>
      </c>
      <c r="Z102" s="232" t="s">
        <v>543</v>
      </c>
      <c r="AA102" s="236" t="s">
        <v>416</v>
      </c>
      <c r="AB102" s="180"/>
      <c r="AC102" s="180"/>
      <c r="AD102" s="174"/>
      <c r="AE102" s="174"/>
      <c r="AF102" s="174"/>
      <c r="AG102" s="174"/>
      <c r="AH102" s="174"/>
      <c r="AI102" s="174"/>
      <c r="AJ102" s="174"/>
      <c r="AK102" s="185"/>
      <c r="AL102" s="174"/>
      <c r="AM102" s="174" t="s">
        <v>163</v>
      </c>
      <c r="AN102" s="174"/>
      <c r="AO102" s="174"/>
      <c r="AP102" s="174"/>
      <c r="AQ102" s="174"/>
      <c r="AR102" s="164">
        <f>M102</f>
        <v>40</v>
      </c>
      <c r="AS102" s="186">
        <v>0</v>
      </c>
      <c r="AT102" s="179">
        <v>0</v>
      </c>
      <c r="AU102" s="187"/>
      <c r="AV102" s="167">
        <f>M102</f>
        <v>40</v>
      </c>
    </row>
    <row r="103" spans="1:48" ht="22.5" customHeight="1">
      <c r="A103" s="306" t="s">
        <v>118</v>
      </c>
      <c r="B103" s="306"/>
      <c r="C103" s="306"/>
      <c r="D103" s="141"/>
      <c r="E103" s="141"/>
      <c r="F103" s="142"/>
      <c r="G103" s="141"/>
      <c r="H103" s="141"/>
      <c r="I103" s="141"/>
      <c r="J103" s="141"/>
      <c r="K103" s="141"/>
      <c r="L103" s="141"/>
      <c r="M103" s="141"/>
      <c r="N103" s="141"/>
      <c r="O103" s="141"/>
      <c r="P103" s="141"/>
      <c r="Q103" s="141"/>
      <c r="R103" s="142"/>
      <c r="S103" s="141"/>
      <c r="T103" s="141"/>
      <c r="U103" s="141"/>
      <c r="V103" s="141"/>
      <c r="W103" s="141"/>
      <c r="X103" s="141"/>
      <c r="Y103" s="141"/>
      <c r="Z103" s="141"/>
      <c r="AA103" s="141"/>
      <c r="AB103" s="143"/>
      <c r="AC103" s="143"/>
      <c r="AD103" s="143"/>
      <c r="AE103" s="143"/>
      <c r="AF103" s="143"/>
      <c r="AG103" s="144"/>
      <c r="AH103" s="143"/>
      <c r="AI103" s="143"/>
      <c r="AJ103" s="143"/>
      <c r="AK103" s="143"/>
      <c r="AL103" s="145"/>
      <c r="AM103" s="145"/>
      <c r="AN103" s="145"/>
      <c r="AO103" s="145"/>
      <c r="AP103" s="145"/>
      <c r="AQ103" s="145"/>
      <c r="AR103" s="145"/>
      <c r="AS103" s="145"/>
      <c r="AT103" s="145"/>
      <c r="AU103" s="145"/>
      <c r="AV103" s="146"/>
    </row>
    <row r="104" spans="1:48" ht="16.5" customHeight="1">
      <c r="A104" s="307" t="s">
        <v>296</v>
      </c>
      <c r="B104" s="308" t="s">
        <v>544</v>
      </c>
      <c r="C104" s="176"/>
      <c r="D104" s="181"/>
      <c r="E104" s="150"/>
      <c r="F104" s="151"/>
      <c r="G104" s="178"/>
      <c r="H104" s="179"/>
      <c r="I104" s="179"/>
      <c r="J104" s="153"/>
      <c r="K104" s="180"/>
      <c r="L104" s="180"/>
      <c r="M104" s="154"/>
      <c r="N104" s="182"/>
      <c r="O104" s="182"/>
      <c r="P104" s="182"/>
      <c r="Q104" s="183"/>
      <c r="R104" s="156"/>
      <c r="S104" s="309">
        <v>5</v>
      </c>
      <c r="T104" s="310">
        <v>6</v>
      </c>
      <c r="U104" s="96"/>
      <c r="V104" s="96"/>
      <c r="W104" s="307" t="s">
        <v>269</v>
      </c>
      <c r="X104" s="232" t="s">
        <v>545</v>
      </c>
      <c r="Y104" s="232"/>
      <c r="Z104" s="232" t="s">
        <v>546</v>
      </c>
      <c r="AA104" s="236"/>
      <c r="AB104" s="180"/>
      <c r="AC104" s="180"/>
      <c r="AD104" s="174"/>
      <c r="AE104" s="174"/>
      <c r="AF104" s="174"/>
      <c r="AG104" s="174"/>
      <c r="AH104" s="174"/>
      <c r="AI104" s="174"/>
      <c r="AJ104" s="174"/>
      <c r="AK104" s="185"/>
      <c r="AL104" s="174"/>
      <c r="AM104" s="174"/>
      <c r="AN104" s="174"/>
      <c r="AO104" s="174"/>
      <c r="AP104" s="174"/>
      <c r="AQ104" s="174"/>
      <c r="AR104" s="164"/>
      <c r="AS104" s="186"/>
      <c r="AT104" s="179"/>
      <c r="AU104" s="187"/>
      <c r="AV104" s="167"/>
    </row>
    <row r="105" spans="1:48" ht="23.25" customHeight="1">
      <c r="A105" s="307"/>
      <c r="B105" s="308"/>
      <c r="C105" s="176" t="s">
        <v>547</v>
      </c>
      <c r="D105" s="149" t="s">
        <v>262</v>
      </c>
      <c r="E105" s="150" t="s">
        <v>263</v>
      </c>
      <c r="F105" s="151" t="s">
        <v>264</v>
      </c>
      <c r="G105" s="178">
        <v>15</v>
      </c>
      <c r="H105" s="179"/>
      <c r="I105" s="179">
        <v>15</v>
      </c>
      <c r="J105" s="153"/>
      <c r="K105" s="180"/>
      <c r="L105" s="180"/>
      <c r="M105" s="154">
        <f>SUM(G105:K105)</f>
        <v>30</v>
      </c>
      <c r="N105" s="182"/>
      <c r="O105" s="182"/>
      <c r="P105" s="182"/>
      <c r="Q105" s="183"/>
      <c r="R105" s="156">
        <v>1</v>
      </c>
      <c r="S105" s="309"/>
      <c r="T105" s="310"/>
      <c r="U105" s="96" t="s">
        <v>310</v>
      </c>
      <c r="V105" s="169" t="s">
        <v>268</v>
      </c>
      <c r="W105" s="307"/>
      <c r="X105" s="231" t="s">
        <v>548</v>
      </c>
      <c r="Y105" s="231" t="s">
        <v>549</v>
      </c>
      <c r="Z105" s="231" t="s">
        <v>550</v>
      </c>
      <c r="AA105" s="160"/>
      <c r="AB105" s="180"/>
      <c r="AC105" s="180"/>
      <c r="AD105" s="174"/>
      <c r="AE105" s="174"/>
      <c r="AF105" s="174"/>
      <c r="AG105" s="174"/>
      <c r="AH105" s="174"/>
      <c r="AI105" s="174"/>
      <c r="AJ105" s="174"/>
      <c r="AK105" s="185"/>
      <c r="AL105" s="174"/>
      <c r="AM105" s="174"/>
      <c r="AN105" s="174" t="s">
        <v>163</v>
      </c>
      <c r="AO105" s="174"/>
      <c r="AP105" s="174"/>
      <c r="AQ105" s="174"/>
      <c r="AR105" s="164">
        <f>M105</f>
        <v>30</v>
      </c>
      <c r="AS105" s="186">
        <v>0</v>
      </c>
      <c r="AT105" s="179">
        <v>0</v>
      </c>
      <c r="AU105" s="187"/>
      <c r="AV105" s="167">
        <f>M105</f>
        <v>30</v>
      </c>
    </row>
    <row r="106" spans="1:48" ht="45">
      <c r="A106" s="307"/>
      <c r="B106" s="308"/>
      <c r="C106" s="176" t="s">
        <v>551</v>
      </c>
      <c r="D106" s="149" t="s">
        <v>552</v>
      </c>
      <c r="E106" s="150" t="s">
        <v>263</v>
      </c>
      <c r="F106" s="151" t="s">
        <v>264</v>
      </c>
      <c r="G106" s="178">
        <v>16</v>
      </c>
      <c r="H106" s="179"/>
      <c r="I106" s="179">
        <v>10</v>
      </c>
      <c r="J106" s="153"/>
      <c r="K106" s="180"/>
      <c r="L106" s="180"/>
      <c r="M106" s="154">
        <f>SUM(G106:K106)</f>
        <v>26</v>
      </c>
      <c r="N106" s="182"/>
      <c r="O106" s="182"/>
      <c r="P106" s="182"/>
      <c r="Q106" s="183"/>
      <c r="R106" s="156">
        <v>1</v>
      </c>
      <c r="S106" s="309"/>
      <c r="T106" s="310"/>
      <c r="U106" s="96" t="s">
        <v>310</v>
      </c>
      <c r="V106" s="169" t="s">
        <v>268</v>
      </c>
      <c r="W106" s="307"/>
      <c r="X106" s="231" t="s">
        <v>553</v>
      </c>
      <c r="Y106" s="231" t="s">
        <v>554</v>
      </c>
      <c r="Z106" s="231" t="s">
        <v>555</v>
      </c>
      <c r="AA106" s="160"/>
      <c r="AB106" s="180"/>
      <c r="AC106" s="180"/>
      <c r="AD106" s="174"/>
      <c r="AE106" s="174"/>
      <c r="AF106" s="174"/>
      <c r="AG106" s="174"/>
      <c r="AH106" s="174"/>
      <c r="AI106" s="174"/>
      <c r="AJ106" s="174"/>
      <c r="AK106" s="185"/>
      <c r="AL106" s="174"/>
      <c r="AM106" s="174"/>
      <c r="AN106" s="174" t="s">
        <v>163</v>
      </c>
      <c r="AO106" s="174"/>
      <c r="AP106" s="174"/>
      <c r="AQ106" s="174"/>
      <c r="AR106" s="164">
        <f>M106</f>
        <v>26</v>
      </c>
      <c r="AS106" s="186">
        <v>0</v>
      </c>
      <c r="AT106" s="179">
        <v>0</v>
      </c>
      <c r="AU106" s="187"/>
      <c r="AV106" s="167">
        <f>M106</f>
        <v>26</v>
      </c>
    </row>
    <row r="107" spans="1:48" ht="15" customHeight="1">
      <c r="A107" s="307" t="s">
        <v>298</v>
      </c>
      <c r="B107" s="308" t="s">
        <v>556</v>
      </c>
      <c r="C107" s="192"/>
      <c r="D107" s="181"/>
      <c r="E107" s="150"/>
      <c r="F107" s="151"/>
      <c r="G107" s="178"/>
      <c r="H107" s="179"/>
      <c r="I107" s="179"/>
      <c r="J107" s="153"/>
      <c r="K107" s="180"/>
      <c r="L107" s="180"/>
      <c r="M107" s="154"/>
      <c r="N107" s="182"/>
      <c r="O107" s="182"/>
      <c r="P107" s="182"/>
      <c r="Q107" s="183"/>
      <c r="R107" s="156"/>
      <c r="S107" s="309">
        <v>5.5</v>
      </c>
      <c r="T107" s="310">
        <v>6</v>
      </c>
      <c r="U107" s="96"/>
      <c r="V107" s="96"/>
      <c r="W107" s="307" t="s">
        <v>269</v>
      </c>
      <c r="X107" s="232" t="s">
        <v>557</v>
      </c>
      <c r="Y107" s="232"/>
      <c r="Z107" s="232" t="s">
        <v>558</v>
      </c>
      <c r="AA107" s="160"/>
      <c r="AB107" s="180"/>
      <c r="AC107" s="180"/>
      <c r="AD107" s="174"/>
      <c r="AE107" s="174"/>
      <c r="AF107" s="174"/>
      <c r="AG107" s="174"/>
      <c r="AH107" s="174"/>
      <c r="AI107" s="174"/>
      <c r="AJ107" s="174"/>
      <c r="AK107" s="185"/>
      <c r="AL107" s="174"/>
      <c r="AM107" s="174"/>
      <c r="AN107" s="174"/>
      <c r="AO107" s="174"/>
      <c r="AP107" s="174"/>
      <c r="AQ107" s="174"/>
      <c r="AR107" s="164"/>
      <c r="AS107" s="186"/>
      <c r="AT107" s="179"/>
      <c r="AU107" s="238"/>
      <c r="AV107" s="167"/>
    </row>
    <row r="108" spans="1:48" ht="24" customHeight="1">
      <c r="A108" s="307"/>
      <c r="B108" s="308"/>
      <c r="C108" s="192" t="s">
        <v>559</v>
      </c>
      <c r="D108" s="149" t="s">
        <v>262</v>
      </c>
      <c r="E108" s="150" t="s">
        <v>263</v>
      </c>
      <c r="F108" s="151" t="s">
        <v>264</v>
      </c>
      <c r="G108" s="178">
        <v>12</v>
      </c>
      <c r="H108" s="179"/>
      <c r="I108" s="179">
        <v>18</v>
      </c>
      <c r="J108" s="153"/>
      <c r="K108" s="180"/>
      <c r="L108" s="180"/>
      <c r="M108" s="154">
        <f>SUM(G108:K108)</f>
        <v>30</v>
      </c>
      <c r="N108" s="182"/>
      <c r="O108" s="182"/>
      <c r="P108" s="182"/>
      <c r="Q108" s="183"/>
      <c r="R108" s="156">
        <v>3</v>
      </c>
      <c r="S108" s="309"/>
      <c r="T108" s="310"/>
      <c r="U108" s="96" t="s">
        <v>560</v>
      </c>
      <c r="V108" s="169" t="s">
        <v>268</v>
      </c>
      <c r="W108" s="307"/>
      <c r="X108" s="231" t="s">
        <v>561</v>
      </c>
      <c r="Y108" s="231" t="s">
        <v>562</v>
      </c>
      <c r="Z108" s="231" t="s">
        <v>563</v>
      </c>
      <c r="AA108" s="160">
        <v>4</v>
      </c>
      <c r="AB108" s="180"/>
      <c r="AC108" s="180"/>
      <c r="AD108" s="174"/>
      <c r="AE108" s="174"/>
      <c r="AF108" s="174"/>
      <c r="AG108" s="174"/>
      <c r="AH108" s="174"/>
      <c r="AI108" s="174"/>
      <c r="AJ108" s="174"/>
      <c r="AK108" s="185"/>
      <c r="AL108" s="174"/>
      <c r="AM108" s="174"/>
      <c r="AN108" s="174" t="s">
        <v>163</v>
      </c>
      <c r="AO108" s="174"/>
      <c r="AP108" s="174"/>
      <c r="AQ108" s="174"/>
      <c r="AR108" s="164">
        <f>M108</f>
        <v>30</v>
      </c>
      <c r="AS108" s="186">
        <v>0</v>
      </c>
      <c r="AT108" s="179">
        <v>0</v>
      </c>
      <c r="AU108" s="238"/>
      <c r="AV108" s="167">
        <f>M108</f>
        <v>30</v>
      </c>
    </row>
    <row r="109" spans="1:48" ht="15" customHeight="1">
      <c r="A109" s="307"/>
      <c r="B109" s="308"/>
      <c r="C109" s="239" t="s">
        <v>564</v>
      </c>
      <c r="D109" s="149"/>
      <c r="E109" s="150"/>
      <c r="F109" s="151"/>
      <c r="G109" s="152"/>
      <c r="H109" s="179"/>
      <c r="I109" s="179"/>
      <c r="J109" s="153"/>
      <c r="K109" s="179"/>
      <c r="L109" s="179"/>
      <c r="M109" s="154">
        <v>30</v>
      </c>
      <c r="N109" s="179"/>
      <c r="O109" s="179"/>
      <c r="P109" s="179"/>
      <c r="Q109" s="193"/>
      <c r="R109" s="156"/>
      <c r="S109" s="309"/>
      <c r="T109" s="310"/>
      <c r="U109" s="97"/>
      <c r="V109" s="97"/>
      <c r="W109" s="307"/>
      <c r="X109" s="231"/>
      <c r="Y109" s="231"/>
      <c r="Z109" s="231"/>
      <c r="AA109" s="160"/>
      <c r="AB109" s="191"/>
      <c r="AC109" s="191"/>
      <c r="AD109" s="174"/>
      <c r="AE109" s="174"/>
      <c r="AF109" s="174"/>
      <c r="AG109" s="174"/>
      <c r="AH109" s="174"/>
      <c r="AI109" s="174"/>
      <c r="AJ109" s="174"/>
      <c r="AK109" s="174"/>
      <c r="AL109" s="161"/>
      <c r="AM109" s="161"/>
      <c r="AN109" s="161" t="s">
        <v>163</v>
      </c>
      <c r="AO109" s="161"/>
      <c r="AP109" s="161"/>
      <c r="AQ109" s="161"/>
      <c r="AR109" s="164"/>
      <c r="AS109" s="179"/>
      <c r="AT109" s="179"/>
      <c r="AU109" s="193"/>
      <c r="AV109" s="167">
        <f>M109</f>
        <v>30</v>
      </c>
    </row>
    <row r="110" spans="1:48" ht="15" customHeight="1">
      <c r="A110" s="307"/>
      <c r="B110" s="308"/>
      <c r="C110" s="239"/>
      <c r="D110" s="149"/>
      <c r="E110" s="150"/>
      <c r="F110" s="151"/>
      <c r="G110" s="152"/>
      <c r="H110" s="179"/>
      <c r="I110" s="179"/>
      <c r="J110" s="153"/>
      <c r="K110" s="179"/>
      <c r="L110" s="179"/>
      <c r="M110" s="154"/>
      <c r="N110" s="179"/>
      <c r="O110" s="179"/>
      <c r="P110" s="179"/>
      <c r="Q110" s="193"/>
      <c r="R110" s="156"/>
      <c r="S110" s="309"/>
      <c r="T110" s="310"/>
      <c r="U110" s="97"/>
      <c r="V110" s="97"/>
      <c r="W110" s="307"/>
      <c r="X110" s="231" t="s">
        <v>565</v>
      </c>
      <c r="Y110" s="231" t="s">
        <v>566</v>
      </c>
      <c r="Z110" s="231" t="s">
        <v>567</v>
      </c>
      <c r="AA110" s="160"/>
      <c r="AB110" s="191"/>
      <c r="AC110" s="191"/>
      <c r="AD110" s="174"/>
      <c r="AE110" s="174"/>
      <c r="AF110" s="174"/>
      <c r="AG110" s="174"/>
      <c r="AH110" s="174"/>
      <c r="AI110" s="174"/>
      <c r="AJ110" s="174"/>
      <c r="AK110" s="174"/>
      <c r="AL110" s="161"/>
      <c r="AM110" s="161"/>
      <c r="AN110" s="161"/>
      <c r="AO110" s="161"/>
      <c r="AP110" s="161"/>
      <c r="AQ110" s="161"/>
      <c r="AR110" s="164"/>
      <c r="AS110" s="179"/>
      <c r="AT110" s="179"/>
      <c r="AU110" s="193"/>
      <c r="AV110" s="167"/>
    </row>
    <row r="111" spans="1:48" ht="45">
      <c r="A111" s="307"/>
      <c r="B111" s="308"/>
      <c r="C111" s="192" t="s">
        <v>568</v>
      </c>
      <c r="D111" s="149"/>
      <c r="E111" s="150" t="s">
        <v>300</v>
      </c>
      <c r="F111" s="151" t="s">
        <v>264</v>
      </c>
      <c r="G111" s="152">
        <v>20</v>
      </c>
      <c r="H111" s="179"/>
      <c r="I111" s="179"/>
      <c r="J111" s="153"/>
      <c r="K111" s="179"/>
      <c r="L111" s="179"/>
      <c r="M111" s="154">
        <v>0</v>
      </c>
      <c r="N111" s="179"/>
      <c r="O111" s="179"/>
      <c r="P111" s="179"/>
      <c r="Q111" s="193"/>
      <c r="R111" s="156">
        <v>1.7</v>
      </c>
      <c r="S111" s="309"/>
      <c r="T111" s="310"/>
      <c r="U111" s="96" t="s">
        <v>354</v>
      </c>
      <c r="V111" s="169" t="s">
        <v>268</v>
      </c>
      <c r="W111" s="307"/>
      <c r="X111" s="231" t="s">
        <v>569</v>
      </c>
      <c r="Y111" s="231" t="s">
        <v>570</v>
      </c>
      <c r="Z111" s="231" t="s">
        <v>571</v>
      </c>
      <c r="AA111" s="160">
        <v>2</v>
      </c>
      <c r="AB111" s="191"/>
      <c r="AC111" s="191"/>
      <c r="AD111" s="174"/>
      <c r="AE111" s="174"/>
      <c r="AF111" s="174"/>
      <c r="AG111" s="174"/>
      <c r="AH111" s="174"/>
      <c r="AI111" s="174"/>
      <c r="AJ111" s="174"/>
      <c r="AK111" s="185"/>
      <c r="AL111" s="191"/>
      <c r="AM111" s="191"/>
      <c r="AN111" s="191" t="s">
        <v>163</v>
      </c>
      <c r="AO111" s="191"/>
      <c r="AP111" s="191"/>
      <c r="AQ111" s="191"/>
      <c r="AR111" s="164">
        <v>20</v>
      </c>
      <c r="AS111" s="179">
        <v>0</v>
      </c>
      <c r="AT111" s="179">
        <v>0</v>
      </c>
      <c r="AU111" s="193" t="s">
        <v>572</v>
      </c>
      <c r="AV111" s="167">
        <f>M111</f>
        <v>0</v>
      </c>
    </row>
    <row r="112" spans="1:48" ht="45">
      <c r="A112" s="307"/>
      <c r="B112" s="308"/>
      <c r="C112" s="192" t="s">
        <v>573</v>
      </c>
      <c r="D112" s="149"/>
      <c r="E112" s="150" t="s">
        <v>300</v>
      </c>
      <c r="F112" s="151" t="s">
        <v>264</v>
      </c>
      <c r="G112" s="152">
        <v>10</v>
      </c>
      <c r="H112" s="179"/>
      <c r="I112" s="179"/>
      <c r="J112" s="153"/>
      <c r="K112" s="179"/>
      <c r="L112" s="179"/>
      <c r="M112" s="154">
        <v>0</v>
      </c>
      <c r="N112" s="179"/>
      <c r="O112" s="179"/>
      <c r="P112" s="179"/>
      <c r="Q112" s="193"/>
      <c r="R112" s="156">
        <v>0.8</v>
      </c>
      <c r="S112" s="309"/>
      <c r="T112" s="310"/>
      <c r="U112" s="96" t="s">
        <v>354</v>
      </c>
      <c r="V112" s="169" t="s">
        <v>268</v>
      </c>
      <c r="W112" s="307"/>
      <c r="X112" s="231" t="s">
        <v>574</v>
      </c>
      <c r="Y112" s="231" t="s">
        <v>575</v>
      </c>
      <c r="Z112" s="231" t="s">
        <v>576</v>
      </c>
      <c r="AA112" s="160">
        <v>2</v>
      </c>
      <c r="AB112" s="191"/>
      <c r="AC112" s="191"/>
      <c r="AD112" s="174"/>
      <c r="AE112" s="174"/>
      <c r="AF112" s="174"/>
      <c r="AG112" s="174"/>
      <c r="AH112" s="174"/>
      <c r="AI112" s="174"/>
      <c r="AJ112" s="174"/>
      <c r="AK112" s="185"/>
      <c r="AL112" s="191"/>
      <c r="AM112" s="191"/>
      <c r="AN112" s="191" t="s">
        <v>163</v>
      </c>
      <c r="AO112" s="191"/>
      <c r="AP112" s="191"/>
      <c r="AQ112" s="191"/>
      <c r="AR112" s="164">
        <v>10</v>
      </c>
      <c r="AS112" s="179">
        <v>0</v>
      </c>
      <c r="AT112" s="179">
        <v>0</v>
      </c>
      <c r="AU112" s="193" t="s">
        <v>572</v>
      </c>
      <c r="AV112" s="167">
        <f>M112</f>
        <v>0</v>
      </c>
    </row>
    <row r="113" spans="1:48">
      <c r="A113" s="307"/>
      <c r="B113" s="308"/>
      <c r="C113" s="192" t="s">
        <v>358</v>
      </c>
      <c r="D113" s="149"/>
      <c r="E113" s="150"/>
      <c r="F113" s="151"/>
      <c r="G113" s="152"/>
      <c r="H113" s="179"/>
      <c r="I113" s="179"/>
      <c r="J113" s="153"/>
      <c r="K113" s="179"/>
      <c r="L113" s="179"/>
      <c r="M113" s="154"/>
      <c r="N113" s="179"/>
      <c r="O113" s="179"/>
      <c r="P113" s="179"/>
      <c r="Q113" s="193"/>
      <c r="R113" s="156"/>
      <c r="S113" s="309"/>
      <c r="T113" s="310"/>
      <c r="U113" s="97"/>
      <c r="V113" s="97"/>
      <c r="W113" s="307"/>
      <c r="X113" s="231"/>
      <c r="Y113" s="231"/>
      <c r="Z113" s="231"/>
      <c r="AA113" s="160"/>
      <c r="AB113" s="191"/>
      <c r="AC113" s="191"/>
      <c r="AD113" s="174"/>
      <c r="AE113" s="174"/>
      <c r="AF113" s="174"/>
      <c r="AG113" s="174"/>
      <c r="AH113" s="174"/>
      <c r="AI113" s="174"/>
      <c r="AJ113" s="174"/>
      <c r="AK113" s="185"/>
      <c r="AL113" s="191"/>
      <c r="AM113" s="191"/>
      <c r="AN113" s="191"/>
      <c r="AO113" s="191"/>
      <c r="AP113" s="191"/>
      <c r="AQ113" s="191"/>
      <c r="AR113" s="164"/>
      <c r="AS113" s="179"/>
      <c r="AT113" s="179"/>
      <c r="AU113" s="193"/>
      <c r="AV113" s="167">
        <f>M113</f>
        <v>0</v>
      </c>
    </row>
    <row r="114" spans="1:48" ht="45">
      <c r="A114" s="307"/>
      <c r="B114" s="308"/>
      <c r="C114" s="192" t="s">
        <v>577</v>
      </c>
      <c r="D114" s="149" t="s">
        <v>552</v>
      </c>
      <c r="E114" s="150" t="s">
        <v>300</v>
      </c>
      <c r="F114" s="151" t="s">
        <v>264</v>
      </c>
      <c r="G114" s="179">
        <v>12</v>
      </c>
      <c r="H114" s="179"/>
      <c r="I114" s="179">
        <v>10</v>
      </c>
      <c r="J114" s="153">
        <v>8</v>
      </c>
      <c r="K114" s="179"/>
      <c r="L114" s="179"/>
      <c r="M114" s="154">
        <v>0</v>
      </c>
      <c r="N114" s="179"/>
      <c r="O114" s="179"/>
      <c r="P114" s="179"/>
      <c r="Q114" s="193"/>
      <c r="R114" s="156">
        <v>2.5</v>
      </c>
      <c r="S114" s="309"/>
      <c r="T114" s="310"/>
      <c r="U114" s="97" t="s">
        <v>578</v>
      </c>
      <c r="V114" s="169" t="s">
        <v>268</v>
      </c>
      <c r="W114" s="307"/>
      <c r="X114" s="231" t="s">
        <v>579</v>
      </c>
      <c r="Y114" s="231" t="s">
        <v>580</v>
      </c>
      <c r="Z114" s="231" t="s">
        <v>581</v>
      </c>
      <c r="AA114" s="160"/>
      <c r="AB114" s="191"/>
      <c r="AC114" s="191"/>
      <c r="AD114" s="174"/>
      <c r="AE114" s="174"/>
      <c r="AF114" s="174"/>
      <c r="AG114" s="174"/>
      <c r="AH114" s="174"/>
      <c r="AI114" s="174"/>
      <c r="AJ114" s="174"/>
      <c r="AK114" s="185"/>
      <c r="AL114" s="191"/>
      <c r="AM114" s="191"/>
      <c r="AN114" s="191" t="s">
        <v>163</v>
      </c>
      <c r="AO114" s="191"/>
      <c r="AP114" s="191"/>
      <c r="AQ114" s="191"/>
      <c r="AR114" s="164">
        <v>30</v>
      </c>
      <c r="AS114" s="179">
        <v>0</v>
      </c>
      <c r="AT114" s="179">
        <v>0</v>
      </c>
      <c r="AU114" s="193" t="s">
        <v>582</v>
      </c>
      <c r="AV114" s="167">
        <f>M114</f>
        <v>0</v>
      </c>
    </row>
    <row r="115" spans="1:48" ht="22.5" customHeight="1">
      <c r="A115" s="306" t="s">
        <v>120</v>
      </c>
      <c r="B115" s="306"/>
      <c r="C115" s="306"/>
      <c r="D115" s="141"/>
      <c r="E115" s="141"/>
      <c r="F115" s="142"/>
      <c r="G115" s="141"/>
      <c r="H115" s="141"/>
      <c r="I115" s="141"/>
      <c r="J115" s="141"/>
      <c r="K115" s="141"/>
      <c r="L115" s="141"/>
      <c r="M115" s="141"/>
      <c r="N115" s="141"/>
      <c r="O115" s="141"/>
      <c r="P115" s="141"/>
      <c r="Q115" s="141"/>
      <c r="R115" s="142"/>
      <c r="S115" s="141"/>
      <c r="T115" s="141"/>
      <c r="U115" s="141"/>
      <c r="V115" s="141"/>
      <c r="W115" s="141"/>
      <c r="X115" s="141"/>
      <c r="Y115" s="141"/>
      <c r="Z115" s="141"/>
      <c r="AA115" s="141"/>
      <c r="AB115" s="143"/>
      <c r="AC115" s="143"/>
      <c r="AD115" s="143"/>
      <c r="AE115" s="143"/>
      <c r="AF115" s="143"/>
      <c r="AG115" s="144"/>
      <c r="AH115" s="143"/>
      <c r="AI115" s="143"/>
      <c r="AJ115" s="143"/>
      <c r="AK115" s="143"/>
      <c r="AL115" s="145"/>
      <c r="AM115" s="145"/>
      <c r="AN115" s="145"/>
      <c r="AO115" s="145"/>
      <c r="AP115" s="145"/>
      <c r="AQ115" s="145"/>
      <c r="AR115" s="145"/>
      <c r="AS115" s="145"/>
      <c r="AT115" s="145"/>
      <c r="AU115" s="145"/>
      <c r="AV115" s="146"/>
    </row>
    <row r="116" spans="1:48" ht="15" customHeight="1">
      <c r="A116" s="307" t="s">
        <v>304</v>
      </c>
      <c r="B116" s="308" t="s">
        <v>583</v>
      </c>
      <c r="C116" s="176"/>
      <c r="D116" s="181"/>
      <c r="E116" s="150"/>
      <c r="F116" s="151"/>
      <c r="G116" s="178"/>
      <c r="H116" s="179"/>
      <c r="I116" s="179"/>
      <c r="J116" s="153"/>
      <c r="K116" s="180"/>
      <c r="L116" s="180"/>
      <c r="M116" s="154"/>
      <c r="N116" s="182"/>
      <c r="O116" s="182"/>
      <c r="P116" s="182"/>
      <c r="Q116" s="183"/>
      <c r="R116" s="156"/>
      <c r="S116" s="309">
        <v>3</v>
      </c>
      <c r="T116" s="310">
        <v>4</v>
      </c>
      <c r="U116" s="96"/>
      <c r="V116" s="96"/>
      <c r="W116" s="307" t="s">
        <v>269</v>
      </c>
      <c r="X116" s="232" t="s">
        <v>584</v>
      </c>
      <c r="Y116" s="232"/>
      <c r="Z116" s="232" t="s">
        <v>585</v>
      </c>
      <c r="AA116" s="160"/>
      <c r="AB116" s="180"/>
      <c r="AC116" s="180"/>
      <c r="AD116" s="174"/>
      <c r="AE116" s="174"/>
      <c r="AF116" s="174"/>
      <c r="AG116" s="174"/>
      <c r="AH116" s="174"/>
      <c r="AI116" s="174"/>
      <c r="AJ116" s="174"/>
      <c r="AK116" s="185"/>
      <c r="AL116" s="174"/>
      <c r="AM116" s="174"/>
      <c r="AN116" s="174"/>
      <c r="AO116" s="174"/>
      <c r="AP116" s="174"/>
      <c r="AQ116" s="174"/>
      <c r="AR116" s="164"/>
      <c r="AS116" s="186"/>
      <c r="AT116" s="179"/>
      <c r="AU116" s="187"/>
      <c r="AV116" s="167"/>
    </row>
    <row r="117" spans="1:48" ht="24.75" customHeight="1">
      <c r="A117" s="307"/>
      <c r="B117" s="308"/>
      <c r="C117" s="205" t="s">
        <v>586</v>
      </c>
      <c r="D117" s="149" t="s">
        <v>262</v>
      </c>
      <c r="E117" s="150" t="s">
        <v>300</v>
      </c>
      <c r="F117" s="151" t="s">
        <v>264</v>
      </c>
      <c r="G117" s="206"/>
      <c r="H117" s="179"/>
      <c r="I117" s="179">
        <v>10</v>
      </c>
      <c r="J117" s="153"/>
      <c r="K117" s="179"/>
      <c r="L117" s="179"/>
      <c r="M117" s="154">
        <f>SUM(G117:K117)</f>
        <v>10</v>
      </c>
      <c r="N117" s="179"/>
      <c r="O117" s="179"/>
      <c r="P117" s="179"/>
      <c r="Q117" s="193"/>
      <c r="R117" s="156">
        <v>1</v>
      </c>
      <c r="S117" s="309"/>
      <c r="T117" s="310"/>
      <c r="U117" s="96" t="s">
        <v>587</v>
      </c>
      <c r="V117" s="169" t="s">
        <v>268</v>
      </c>
      <c r="W117" s="307"/>
      <c r="X117" s="231" t="s">
        <v>588</v>
      </c>
      <c r="Y117" s="231" t="s">
        <v>589</v>
      </c>
      <c r="Z117" s="231" t="s">
        <v>590</v>
      </c>
      <c r="AA117" s="160"/>
      <c r="AB117" s="191" t="s">
        <v>163</v>
      </c>
      <c r="AC117" s="191"/>
      <c r="AD117" s="191"/>
      <c r="AE117" s="191"/>
      <c r="AF117" s="191"/>
      <c r="AG117" s="191"/>
      <c r="AH117" s="191"/>
      <c r="AI117" s="191" t="s">
        <v>163</v>
      </c>
      <c r="AJ117" s="191"/>
      <c r="AK117" s="207"/>
      <c r="AL117" s="161"/>
      <c r="AM117" s="191"/>
      <c r="AN117" s="191"/>
      <c r="AO117" s="191"/>
      <c r="AP117" s="191" t="s">
        <v>163</v>
      </c>
      <c r="AQ117" s="191"/>
      <c r="AR117" s="164">
        <f>M117</f>
        <v>10</v>
      </c>
      <c r="AS117" s="179">
        <v>0</v>
      </c>
      <c r="AT117" s="179">
        <v>0</v>
      </c>
      <c r="AU117" s="193"/>
      <c r="AV117" s="167">
        <f>M117</f>
        <v>10</v>
      </c>
    </row>
    <row r="118" spans="1:48" ht="45">
      <c r="A118" s="307"/>
      <c r="B118" s="308"/>
      <c r="C118" s="205" t="s">
        <v>591</v>
      </c>
      <c r="D118" s="149" t="s">
        <v>262</v>
      </c>
      <c r="E118" s="150" t="s">
        <v>309</v>
      </c>
      <c r="F118" s="151" t="s">
        <v>396</v>
      </c>
      <c r="G118" s="206"/>
      <c r="H118" s="179"/>
      <c r="I118" s="179">
        <v>20</v>
      </c>
      <c r="J118" s="153"/>
      <c r="K118" s="179"/>
      <c r="L118" s="179"/>
      <c r="M118" s="154">
        <f>SUM(G118:K118)</f>
        <v>20</v>
      </c>
      <c r="N118" s="179"/>
      <c r="O118" s="179"/>
      <c r="P118" s="179"/>
      <c r="Q118" s="193"/>
      <c r="R118" s="156">
        <v>2</v>
      </c>
      <c r="S118" s="309"/>
      <c r="T118" s="310"/>
      <c r="U118" s="96" t="s">
        <v>310</v>
      </c>
      <c r="V118" s="169" t="s">
        <v>268</v>
      </c>
      <c r="W118" s="307"/>
      <c r="X118" s="231" t="s">
        <v>311</v>
      </c>
      <c r="Y118" s="231" t="s">
        <v>592</v>
      </c>
      <c r="Z118" s="231" t="s">
        <v>593</v>
      </c>
      <c r="AA118" s="160"/>
      <c r="AB118" s="191" t="s">
        <v>163</v>
      </c>
      <c r="AC118" s="191"/>
      <c r="AD118" s="191"/>
      <c r="AE118" s="191"/>
      <c r="AF118" s="191"/>
      <c r="AG118" s="191"/>
      <c r="AH118" s="191" t="s">
        <v>163</v>
      </c>
      <c r="AI118" s="191"/>
      <c r="AJ118" s="191"/>
      <c r="AK118" s="207"/>
      <c r="AL118" s="161"/>
      <c r="AM118" s="191"/>
      <c r="AN118" s="191"/>
      <c r="AO118" s="191"/>
      <c r="AP118" s="191" t="s">
        <v>163</v>
      </c>
      <c r="AQ118" s="191"/>
      <c r="AR118" s="164">
        <v>0</v>
      </c>
      <c r="AS118" s="179">
        <v>0</v>
      </c>
      <c r="AT118" s="179">
        <f>M118</f>
        <v>20</v>
      </c>
      <c r="AU118" s="193"/>
      <c r="AV118" s="167">
        <f>M118</f>
        <v>20</v>
      </c>
    </row>
    <row r="119" spans="1:48" ht="30">
      <c r="A119" s="307"/>
      <c r="B119" s="308"/>
      <c r="C119" s="240" t="s">
        <v>594</v>
      </c>
      <c r="D119" s="181"/>
      <c r="E119" s="150"/>
      <c r="F119" s="151"/>
      <c r="G119" s="206"/>
      <c r="H119" s="179"/>
      <c r="I119" s="179">
        <v>20</v>
      </c>
      <c r="J119" s="153"/>
      <c r="K119" s="179"/>
      <c r="L119" s="179"/>
      <c r="M119" s="154">
        <f>SUM(G119:K119)</f>
        <v>20</v>
      </c>
      <c r="N119" s="179"/>
      <c r="O119" s="179"/>
      <c r="P119" s="179"/>
      <c r="Q119" s="193"/>
      <c r="R119" s="156"/>
      <c r="S119" s="309"/>
      <c r="T119" s="310"/>
      <c r="U119" s="179"/>
      <c r="V119" s="179"/>
      <c r="W119" s="307"/>
      <c r="X119" s="231" t="s">
        <v>372</v>
      </c>
      <c r="Y119" s="231" t="s">
        <v>595</v>
      </c>
      <c r="Z119" s="231" t="s">
        <v>596</v>
      </c>
      <c r="AA119" s="160"/>
      <c r="AB119" s="191"/>
      <c r="AC119" s="191"/>
      <c r="AD119" s="191"/>
      <c r="AE119" s="191"/>
      <c r="AF119" s="191"/>
      <c r="AG119" s="191"/>
      <c r="AH119" s="191"/>
      <c r="AI119" s="191"/>
      <c r="AJ119" s="191"/>
      <c r="AK119" s="191"/>
      <c r="AL119" s="191"/>
      <c r="AM119" s="209"/>
      <c r="AN119" s="191"/>
      <c r="AO119" s="191"/>
      <c r="AP119" s="191" t="s">
        <v>163</v>
      </c>
      <c r="AQ119" s="191"/>
      <c r="AR119" s="164">
        <f>M119</f>
        <v>20</v>
      </c>
      <c r="AS119" s="179">
        <v>0</v>
      </c>
      <c r="AT119" s="179">
        <v>0</v>
      </c>
      <c r="AU119" s="193"/>
      <c r="AV119" s="167">
        <f>M119</f>
        <v>20</v>
      </c>
    </row>
    <row r="120" spans="1:48" ht="45">
      <c r="A120" s="307"/>
      <c r="B120" s="308"/>
      <c r="C120" s="208" t="s">
        <v>597</v>
      </c>
      <c r="D120" s="149" t="s">
        <v>262</v>
      </c>
      <c r="E120" s="150" t="s">
        <v>309</v>
      </c>
      <c r="F120" s="151" t="s">
        <v>396</v>
      </c>
      <c r="G120" s="206"/>
      <c r="H120" s="179"/>
      <c r="I120" s="179">
        <v>20</v>
      </c>
      <c r="J120" s="153"/>
      <c r="K120" s="179"/>
      <c r="L120" s="179"/>
      <c r="M120" s="154">
        <v>0</v>
      </c>
      <c r="N120" s="179"/>
      <c r="O120" s="179"/>
      <c r="P120" s="179"/>
      <c r="Q120" s="193"/>
      <c r="R120" s="156">
        <v>2</v>
      </c>
      <c r="S120" s="309"/>
      <c r="T120" s="310"/>
      <c r="U120" s="210" t="s">
        <v>310</v>
      </c>
      <c r="V120" s="169" t="s">
        <v>268</v>
      </c>
      <c r="W120" s="307"/>
      <c r="X120" s="231"/>
      <c r="Y120" s="231"/>
      <c r="Z120" s="231"/>
      <c r="AA120" s="160"/>
      <c r="AB120" s="191" t="s">
        <v>163</v>
      </c>
      <c r="AC120" s="191"/>
      <c r="AD120" s="191"/>
      <c r="AE120" s="191"/>
      <c r="AF120" s="191"/>
      <c r="AG120" s="191"/>
      <c r="AH120" s="191" t="s">
        <v>163</v>
      </c>
      <c r="AI120" s="191"/>
      <c r="AJ120" s="191"/>
      <c r="AK120" s="191"/>
      <c r="AL120" s="191"/>
      <c r="AM120" s="209"/>
      <c r="AN120" s="191"/>
      <c r="AO120" s="191"/>
      <c r="AP120" s="191" t="s">
        <v>163</v>
      </c>
      <c r="AQ120" s="191"/>
      <c r="AR120" s="164">
        <f>M120</f>
        <v>0</v>
      </c>
      <c r="AS120" s="179">
        <v>0</v>
      </c>
      <c r="AT120" s="179">
        <v>0</v>
      </c>
      <c r="AU120" s="193"/>
      <c r="AV120" s="167">
        <f>M120</f>
        <v>0</v>
      </c>
    </row>
    <row r="121" spans="1:48" ht="45">
      <c r="A121" s="307"/>
      <c r="B121" s="308"/>
      <c r="C121" s="208" t="s">
        <v>598</v>
      </c>
      <c r="D121" s="149" t="s">
        <v>262</v>
      </c>
      <c r="E121" s="150" t="s">
        <v>309</v>
      </c>
      <c r="F121" s="151" t="s">
        <v>264</v>
      </c>
      <c r="G121" s="206"/>
      <c r="H121" s="179"/>
      <c r="I121" s="179">
        <v>20</v>
      </c>
      <c r="J121" s="153"/>
      <c r="K121" s="179"/>
      <c r="L121" s="179"/>
      <c r="M121" s="154">
        <v>0</v>
      </c>
      <c r="N121" s="179"/>
      <c r="O121" s="179"/>
      <c r="P121" s="179"/>
      <c r="Q121" s="193"/>
      <c r="R121" s="156">
        <v>2</v>
      </c>
      <c r="S121" s="309"/>
      <c r="T121" s="310"/>
      <c r="U121" s="210" t="s">
        <v>310</v>
      </c>
      <c r="V121" s="169" t="s">
        <v>268</v>
      </c>
      <c r="W121" s="307"/>
      <c r="X121" s="231"/>
      <c r="Y121" s="231"/>
      <c r="Z121" s="231"/>
      <c r="AA121" s="160"/>
      <c r="AB121" s="191" t="s">
        <v>163</v>
      </c>
      <c r="AC121" s="191"/>
      <c r="AD121" s="191"/>
      <c r="AE121" s="191"/>
      <c r="AF121" s="191"/>
      <c r="AG121" s="191"/>
      <c r="AH121" s="191" t="s">
        <v>163</v>
      </c>
      <c r="AI121" s="191"/>
      <c r="AJ121" s="191"/>
      <c r="AK121" s="211"/>
      <c r="AL121" s="212"/>
      <c r="AM121" s="191"/>
      <c r="AN121" s="191"/>
      <c r="AO121" s="191"/>
      <c r="AP121" s="191" t="s">
        <v>163</v>
      </c>
      <c r="AQ121" s="191"/>
      <c r="AR121" s="164">
        <f>M121</f>
        <v>0</v>
      </c>
      <c r="AS121" s="179">
        <v>0</v>
      </c>
      <c r="AT121" s="179">
        <v>0</v>
      </c>
      <c r="AU121" s="193"/>
      <c r="AV121" s="167">
        <f>M121</f>
        <v>0</v>
      </c>
    </row>
    <row r="122" spans="1:48">
      <c r="A122" s="214"/>
      <c r="B122" s="215"/>
      <c r="C122" s="216"/>
      <c r="D122" s="316" t="s">
        <v>336</v>
      </c>
      <c r="E122" s="316"/>
      <c r="F122" s="316"/>
      <c r="G122" s="217">
        <f>SUM(G94:G121)</f>
        <v>141</v>
      </c>
      <c r="H122" s="217">
        <f>SUM(H94:H121)</f>
        <v>0</v>
      </c>
      <c r="I122" s="217">
        <f>SUM(I94:I121)</f>
        <v>201</v>
      </c>
      <c r="J122" s="217">
        <f>SUM(J94:J121)</f>
        <v>34</v>
      </c>
      <c r="K122" s="217">
        <f>SUM(K94:K121)</f>
        <v>0</v>
      </c>
      <c r="L122" s="217"/>
      <c r="M122" s="217">
        <f>SUM(M94:M121)</f>
        <v>306</v>
      </c>
      <c r="N122" s="217">
        <f>SUM(N94:N121)</f>
        <v>30</v>
      </c>
      <c r="O122" s="217">
        <f>SUM(O94:O121)</f>
        <v>0</v>
      </c>
      <c r="P122" s="217">
        <f>SUM(P94:P121)</f>
        <v>0</v>
      </c>
      <c r="Q122" s="217">
        <f>SUM(Q94:Q121)</f>
        <v>0</v>
      </c>
      <c r="R122" s="218"/>
      <c r="S122" s="218"/>
      <c r="T122" s="219">
        <f>SUM(T94:T121)</f>
        <v>30</v>
      </c>
      <c r="U122" s="217"/>
      <c r="V122" s="220"/>
      <c r="W122" s="220"/>
      <c r="X122" s="220"/>
      <c r="Y122" s="220"/>
      <c r="Z122" s="220"/>
      <c r="AA122" s="221">
        <f>SUM(AA94:AA121)</f>
        <v>14</v>
      </c>
      <c r="AB122" s="222"/>
      <c r="AC122" s="222"/>
      <c r="AD122" s="222"/>
      <c r="AE122" s="222"/>
      <c r="AF122" s="222"/>
      <c r="AG122" s="222"/>
      <c r="AH122" s="222"/>
      <c r="AI122" s="222"/>
      <c r="AJ122" s="222"/>
      <c r="AK122" s="222"/>
      <c r="AL122" s="222"/>
      <c r="AM122" s="222"/>
      <c r="AN122" s="222"/>
      <c r="AO122" s="222"/>
      <c r="AP122" s="222"/>
      <c r="AQ122" s="222"/>
      <c r="AR122" s="223">
        <f>SUM(AR94:AR121)</f>
        <v>286</v>
      </c>
      <c r="AS122" s="223">
        <f>SUM(AS94:AS121)</f>
        <v>0</v>
      </c>
      <c r="AT122" s="223">
        <f>SUM(AT94:AT121)</f>
        <v>50</v>
      </c>
      <c r="AU122" s="224"/>
      <c r="AV122" s="237">
        <f>SUM(AV94:AV121)</f>
        <v>306</v>
      </c>
    </row>
    <row r="123" spans="1:48" ht="30.75" customHeight="1">
      <c r="A123" s="134" t="s">
        <v>599</v>
      </c>
      <c r="B123" s="135"/>
      <c r="C123" s="136"/>
      <c r="D123" s="135"/>
      <c r="E123" s="135"/>
      <c r="F123" s="138"/>
      <c r="G123" s="135"/>
      <c r="H123" s="135"/>
      <c r="I123" s="135"/>
      <c r="J123" s="135"/>
      <c r="K123" s="135"/>
      <c r="L123" s="135"/>
      <c r="M123" s="135"/>
      <c r="N123" s="135"/>
      <c r="O123" s="135"/>
      <c r="P123" s="135"/>
      <c r="Q123" s="135"/>
      <c r="R123" s="138"/>
      <c r="S123" s="135"/>
      <c r="T123" s="135"/>
      <c r="U123" s="135"/>
      <c r="V123" s="135"/>
      <c r="W123" s="135"/>
      <c r="X123" s="135"/>
      <c r="Y123" s="135"/>
      <c r="Z123" s="135"/>
      <c r="AA123" s="135"/>
      <c r="AB123" s="226"/>
      <c r="AC123" s="226"/>
      <c r="AD123" s="226"/>
      <c r="AE123" s="226"/>
      <c r="AF123" s="226"/>
      <c r="AG123" s="226"/>
      <c r="AH123" s="226"/>
      <c r="AI123" s="226"/>
      <c r="AJ123" s="226"/>
      <c r="AK123" s="226"/>
      <c r="AL123" s="140"/>
      <c r="AM123" s="140"/>
      <c r="AN123" s="140"/>
      <c r="AO123" s="140"/>
      <c r="AP123" s="140"/>
      <c r="AQ123" s="140"/>
      <c r="AR123" s="140"/>
      <c r="AS123" s="140"/>
      <c r="AT123" s="140"/>
      <c r="AU123" s="140"/>
      <c r="AV123" s="140"/>
    </row>
    <row r="124" spans="1:48" ht="22.5" customHeight="1">
      <c r="A124" s="306" t="s">
        <v>116</v>
      </c>
      <c r="B124" s="306"/>
      <c r="C124" s="306"/>
      <c r="D124" s="141"/>
      <c r="E124" s="141"/>
      <c r="F124" s="142"/>
      <c r="G124" s="141"/>
      <c r="H124" s="141"/>
      <c r="I124" s="141"/>
      <c r="J124" s="141"/>
      <c r="K124" s="141"/>
      <c r="L124" s="141"/>
      <c r="M124" s="141"/>
      <c r="N124" s="141"/>
      <c r="O124" s="141"/>
      <c r="P124" s="141"/>
      <c r="Q124" s="141"/>
      <c r="R124" s="142"/>
      <c r="S124" s="141"/>
      <c r="T124" s="141"/>
      <c r="U124" s="141"/>
      <c r="V124" s="141"/>
      <c r="W124" s="141"/>
      <c r="X124" s="141"/>
      <c r="Y124" s="141"/>
      <c r="Z124" s="141"/>
      <c r="AA124" s="141"/>
      <c r="AB124" s="143"/>
      <c r="AC124" s="143"/>
      <c r="AD124" s="143"/>
      <c r="AE124" s="143"/>
      <c r="AF124" s="143"/>
      <c r="AG124" s="144"/>
      <c r="AH124" s="143"/>
      <c r="AI124" s="143"/>
      <c r="AJ124" s="143"/>
      <c r="AK124" s="143"/>
      <c r="AL124" s="145"/>
      <c r="AM124" s="145"/>
      <c r="AN124" s="145"/>
      <c r="AO124" s="145"/>
      <c r="AP124" s="145"/>
      <c r="AQ124" s="145"/>
      <c r="AR124" s="145"/>
      <c r="AS124" s="145"/>
      <c r="AT124" s="145"/>
      <c r="AU124" s="145"/>
      <c r="AV124" s="146"/>
    </row>
    <row r="125" spans="1:48" ht="15" customHeight="1">
      <c r="A125" s="307" t="s">
        <v>260</v>
      </c>
      <c r="B125" s="314" t="s">
        <v>600</v>
      </c>
      <c r="C125" s="233"/>
      <c r="D125" s="181"/>
      <c r="E125" s="150"/>
      <c r="F125" s="151"/>
      <c r="G125" s="152"/>
      <c r="H125" s="153"/>
      <c r="I125" s="153"/>
      <c r="J125" s="153"/>
      <c r="K125" s="153"/>
      <c r="L125" s="153"/>
      <c r="M125" s="154"/>
      <c r="N125" s="152"/>
      <c r="O125" s="152"/>
      <c r="P125" s="152"/>
      <c r="Q125" s="155"/>
      <c r="R125" s="156"/>
      <c r="S125" s="309">
        <v>10</v>
      </c>
      <c r="T125" s="310">
        <v>8</v>
      </c>
      <c r="U125" s="96"/>
      <c r="V125" s="96"/>
      <c r="W125" s="311" t="s">
        <v>269</v>
      </c>
      <c r="X125" s="204" t="s">
        <v>601</v>
      </c>
      <c r="Y125" s="204"/>
      <c r="Z125" s="204" t="s">
        <v>602</v>
      </c>
      <c r="AA125" s="160"/>
      <c r="AB125" s="161"/>
      <c r="AC125" s="161"/>
      <c r="AD125" s="162"/>
      <c r="AE125" s="162"/>
      <c r="AF125" s="162"/>
      <c r="AG125" s="162"/>
      <c r="AH125" s="162"/>
      <c r="AI125" s="162"/>
      <c r="AJ125" s="162"/>
      <c r="AK125" s="163"/>
      <c r="AL125" s="162"/>
      <c r="AM125" s="162"/>
      <c r="AN125" s="162"/>
      <c r="AO125" s="162"/>
      <c r="AP125" s="162"/>
      <c r="AQ125" s="162"/>
      <c r="AR125" s="164"/>
      <c r="AS125" s="165"/>
      <c r="AT125" s="165"/>
      <c r="AU125" s="166"/>
      <c r="AV125" s="167"/>
    </row>
    <row r="126" spans="1:48" ht="26.25" customHeight="1">
      <c r="A126" s="307"/>
      <c r="B126" s="314"/>
      <c r="C126" s="235" t="s">
        <v>603</v>
      </c>
      <c r="D126" s="149" t="s">
        <v>262</v>
      </c>
      <c r="E126" s="150" t="s">
        <v>263</v>
      </c>
      <c r="F126" s="151" t="s">
        <v>396</v>
      </c>
      <c r="G126" s="152">
        <v>12</v>
      </c>
      <c r="H126" s="153"/>
      <c r="I126" s="153">
        <v>18</v>
      </c>
      <c r="J126" s="153"/>
      <c r="K126" s="153"/>
      <c r="L126" s="153"/>
      <c r="M126" s="154">
        <f>SUM(G126:K126)</f>
        <v>30</v>
      </c>
      <c r="N126" s="152"/>
      <c r="O126" s="152"/>
      <c r="P126" s="152"/>
      <c r="Q126" s="155"/>
      <c r="R126" s="156">
        <v>2</v>
      </c>
      <c r="S126" s="309"/>
      <c r="T126" s="310"/>
      <c r="U126" s="96" t="s">
        <v>560</v>
      </c>
      <c r="V126" s="169" t="s">
        <v>268</v>
      </c>
      <c r="W126" s="311"/>
      <c r="X126" s="159" t="s">
        <v>604</v>
      </c>
      <c r="Y126" s="159" t="s">
        <v>605</v>
      </c>
      <c r="Z126" s="159" t="s">
        <v>606</v>
      </c>
      <c r="AA126" s="160">
        <v>4</v>
      </c>
      <c r="AB126" s="161"/>
      <c r="AC126" s="161"/>
      <c r="AD126" s="162"/>
      <c r="AE126" s="162"/>
      <c r="AF126" s="162"/>
      <c r="AG126" s="162"/>
      <c r="AH126" s="162"/>
      <c r="AI126" s="162"/>
      <c r="AJ126" s="162"/>
      <c r="AK126" s="163"/>
      <c r="AL126" s="162" t="s">
        <v>163</v>
      </c>
      <c r="AM126" s="162"/>
      <c r="AN126" s="162"/>
      <c r="AO126" s="162"/>
      <c r="AP126" s="162"/>
      <c r="AQ126" s="162"/>
      <c r="AR126" s="164">
        <f>M126</f>
        <v>30</v>
      </c>
      <c r="AS126" s="165">
        <v>0</v>
      </c>
      <c r="AT126" s="165">
        <v>0</v>
      </c>
      <c r="AU126" s="166"/>
      <c r="AV126" s="167">
        <f>M126</f>
        <v>30</v>
      </c>
    </row>
    <row r="127" spans="1:48" ht="45">
      <c r="A127" s="307"/>
      <c r="B127" s="314"/>
      <c r="C127" s="235" t="s">
        <v>607</v>
      </c>
      <c r="D127" s="149" t="s">
        <v>262</v>
      </c>
      <c r="E127" s="150" t="s">
        <v>263</v>
      </c>
      <c r="F127" s="151" t="s">
        <v>396</v>
      </c>
      <c r="G127" s="152">
        <v>9</v>
      </c>
      <c r="H127" s="153"/>
      <c r="I127" s="153">
        <v>5</v>
      </c>
      <c r="J127" s="153"/>
      <c r="K127" s="153"/>
      <c r="L127" s="153"/>
      <c r="M127" s="154">
        <f>SUM(G127:K127)</f>
        <v>14</v>
      </c>
      <c r="N127" s="152"/>
      <c r="O127" s="152"/>
      <c r="P127" s="152"/>
      <c r="Q127" s="155"/>
      <c r="R127" s="156">
        <v>1</v>
      </c>
      <c r="S127" s="309"/>
      <c r="T127" s="310"/>
      <c r="U127" s="96" t="s">
        <v>354</v>
      </c>
      <c r="V127" s="169" t="s">
        <v>268</v>
      </c>
      <c r="W127" s="311"/>
      <c r="X127" s="159" t="s">
        <v>430</v>
      </c>
      <c r="Y127" s="159" t="s">
        <v>431</v>
      </c>
      <c r="Z127" s="159" t="s">
        <v>608</v>
      </c>
      <c r="AA127" s="160">
        <v>2</v>
      </c>
      <c r="AB127" s="161"/>
      <c r="AC127" s="161"/>
      <c r="AD127" s="162"/>
      <c r="AE127" s="162"/>
      <c r="AF127" s="162"/>
      <c r="AG127" s="162"/>
      <c r="AH127" s="162"/>
      <c r="AI127" s="162"/>
      <c r="AJ127" s="162"/>
      <c r="AK127" s="163"/>
      <c r="AL127" s="162" t="s">
        <v>163</v>
      </c>
      <c r="AM127" s="162"/>
      <c r="AN127" s="162"/>
      <c r="AO127" s="162"/>
      <c r="AP127" s="162"/>
      <c r="AQ127" s="162"/>
      <c r="AR127" s="164">
        <f>M127</f>
        <v>14</v>
      </c>
      <c r="AS127" s="165">
        <v>0</v>
      </c>
      <c r="AT127" s="165">
        <v>0</v>
      </c>
      <c r="AU127" s="166"/>
      <c r="AV127" s="167">
        <f>M127</f>
        <v>14</v>
      </c>
    </row>
    <row r="128" spans="1:48" ht="25.5" customHeight="1">
      <c r="A128" s="307"/>
      <c r="B128" s="314"/>
      <c r="C128" s="227" t="s">
        <v>609</v>
      </c>
      <c r="D128" s="149" t="s">
        <v>262</v>
      </c>
      <c r="E128" s="150" t="s">
        <v>263</v>
      </c>
      <c r="F128" s="151" t="s">
        <v>396</v>
      </c>
      <c r="G128" s="178">
        <v>10</v>
      </c>
      <c r="H128" s="179"/>
      <c r="I128" s="179"/>
      <c r="J128" s="153">
        <v>10</v>
      </c>
      <c r="K128" s="180"/>
      <c r="L128" s="180"/>
      <c r="M128" s="154">
        <f>SUM(G128:K128)</f>
        <v>20</v>
      </c>
      <c r="N128" s="182"/>
      <c r="O128" s="182"/>
      <c r="P128" s="182"/>
      <c r="Q128" s="183"/>
      <c r="R128" s="156">
        <v>1.5</v>
      </c>
      <c r="S128" s="309"/>
      <c r="T128" s="310"/>
      <c r="U128" s="96" t="s">
        <v>610</v>
      </c>
      <c r="V128" s="169" t="s">
        <v>268</v>
      </c>
      <c r="W128" s="311"/>
      <c r="X128" s="159" t="s">
        <v>611</v>
      </c>
      <c r="Y128" s="159" t="s">
        <v>612</v>
      </c>
      <c r="Z128" s="159" t="s">
        <v>613</v>
      </c>
      <c r="AA128" s="241" t="s">
        <v>614</v>
      </c>
      <c r="AB128" s="180"/>
      <c r="AC128" s="180"/>
      <c r="AD128" s="174"/>
      <c r="AE128" s="174"/>
      <c r="AF128" s="174"/>
      <c r="AG128" s="174"/>
      <c r="AH128" s="174"/>
      <c r="AI128" s="174"/>
      <c r="AJ128" s="174"/>
      <c r="AK128" s="185"/>
      <c r="AL128" s="174" t="s">
        <v>163</v>
      </c>
      <c r="AM128" s="174"/>
      <c r="AN128" s="174"/>
      <c r="AO128" s="174"/>
      <c r="AP128" s="174"/>
      <c r="AQ128" s="174"/>
      <c r="AR128" s="164">
        <v>0</v>
      </c>
      <c r="AS128" s="186">
        <v>0</v>
      </c>
      <c r="AT128" s="179">
        <f>M128</f>
        <v>20</v>
      </c>
      <c r="AU128" s="238"/>
      <c r="AV128" s="167">
        <f>M128</f>
        <v>20</v>
      </c>
    </row>
    <row r="129" spans="1:48" ht="45">
      <c r="A129" s="307"/>
      <c r="B129" s="314"/>
      <c r="C129" s="227" t="s">
        <v>615</v>
      </c>
      <c r="D129" s="149" t="s">
        <v>262</v>
      </c>
      <c r="E129" s="150" t="s">
        <v>263</v>
      </c>
      <c r="F129" s="151" t="s">
        <v>396</v>
      </c>
      <c r="G129" s="178"/>
      <c r="H129" s="179"/>
      <c r="I129" s="179">
        <v>12</v>
      </c>
      <c r="J129" s="153">
        <v>8</v>
      </c>
      <c r="K129" s="180"/>
      <c r="L129" s="180"/>
      <c r="M129" s="154">
        <f>SUM(G129:K129)</f>
        <v>20</v>
      </c>
      <c r="N129" s="182"/>
      <c r="O129" s="182"/>
      <c r="P129" s="182"/>
      <c r="Q129" s="183"/>
      <c r="R129" s="156">
        <v>1.5</v>
      </c>
      <c r="S129" s="309"/>
      <c r="T129" s="310"/>
      <c r="U129" s="96" t="s">
        <v>616</v>
      </c>
      <c r="V129" s="169" t="s">
        <v>268</v>
      </c>
      <c r="W129" s="311"/>
      <c r="X129" s="159" t="s">
        <v>617</v>
      </c>
      <c r="Y129" s="159" t="s">
        <v>618</v>
      </c>
      <c r="Z129" s="159" t="s">
        <v>619</v>
      </c>
      <c r="AA129" s="160">
        <v>2</v>
      </c>
      <c r="AB129" s="180"/>
      <c r="AC129" s="180"/>
      <c r="AD129" s="174"/>
      <c r="AE129" s="174"/>
      <c r="AF129" s="174"/>
      <c r="AG129" s="174"/>
      <c r="AH129" s="174"/>
      <c r="AI129" s="174"/>
      <c r="AJ129" s="174"/>
      <c r="AK129" s="185"/>
      <c r="AL129" s="174" t="s">
        <v>163</v>
      </c>
      <c r="AM129" s="174"/>
      <c r="AN129" s="174"/>
      <c r="AO129" s="174"/>
      <c r="AP129" s="174"/>
      <c r="AQ129" s="174"/>
      <c r="AR129" s="164">
        <f>M129</f>
        <v>20</v>
      </c>
      <c r="AS129" s="186">
        <v>0</v>
      </c>
      <c r="AT129" s="179">
        <v>0</v>
      </c>
      <c r="AU129" s="238"/>
      <c r="AV129" s="167">
        <f>M129</f>
        <v>20</v>
      </c>
    </row>
    <row r="130" spans="1:48" ht="22.5" customHeight="1">
      <c r="A130" s="306" t="s">
        <v>118</v>
      </c>
      <c r="B130" s="306"/>
      <c r="C130" s="306"/>
      <c r="D130" s="141"/>
      <c r="E130" s="141"/>
      <c r="F130" s="142"/>
      <c r="G130" s="141"/>
      <c r="H130" s="141"/>
      <c r="I130" s="141"/>
      <c r="J130" s="141"/>
      <c r="K130" s="141"/>
      <c r="L130" s="141"/>
      <c r="M130" s="141"/>
      <c r="N130" s="141"/>
      <c r="O130" s="141"/>
      <c r="P130" s="141"/>
      <c r="Q130" s="141"/>
      <c r="R130" s="142"/>
      <c r="S130" s="141"/>
      <c r="T130" s="141"/>
      <c r="U130" s="141"/>
      <c r="V130" s="141"/>
      <c r="W130" s="141"/>
      <c r="X130" s="141"/>
      <c r="Y130" s="141"/>
      <c r="Z130" s="141"/>
      <c r="AA130" s="141"/>
      <c r="AB130" s="143"/>
      <c r="AC130" s="143"/>
      <c r="AD130" s="143"/>
      <c r="AE130" s="143"/>
      <c r="AF130" s="143"/>
      <c r="AG130" s="144"/>
      <c r="AH130" s="143"/>
      <c r="AI130" s="143"/>
      <c r="AJ130" s="143"/>
      <c r="AK130" s="143"/>
      <c r="AL130" s="145"/>
      <c r="AM130" s="145"/>
      <c r="AN130" s="145"/>
      <c r="AO130" s="145"/>
      <c r="AP130" s="145"/>
      <c r="AQ130" s="145"/>
      <c r="AR130" s="145"/>
      <c r="AS130" s="145"/>
      <c r="AT130" s="145"/>
      <c r="AU130" s="145"/>
      <c r="AV130" s="146"/>
    </row>
    <row r="131" spans="1:48" ht="15" customHeight="1">
      <c r="A131" s="307" t="s">
        <v>288</v>
      </c>
      <c r="B131" s="314" t="s">
        <v>620</v>
      </c>
      <c r="C131" s="176"/>
      <c r="D131" s="181"/>
      <c r="E131" s="150"/>
      <c r="F131" s="151"/>
      <c r="G131" s="178"/>
      <c r="H131" s="179"/>
      <c r="I131" s="179"/>
      <c r="J131" s="153"/>
      <c r="K131" s="180"/>
      <c r="L131" s="180"/>
      <c r="M131" s="154"/>
      <c r="N131" s="182"/>
      <c r="O131" s="182"/>
      <c r="P131" s="182"/>
      <c r="Q131" s="183"/>
      <c r="R131" s="156"/>
      <c r="S131" s="309">
        <v>4</v>
      </c>
      <c r="T131" s="310">
        <v>5</v>
      </c>
      <c r="U131" s="96"/>
      <c r="V131" s="96"/>
      <c r="W131" s="311" t="s">
        <v>269</v>
      </c>
      <c r="X131" s="204" t="s">
        <v>621</v>
      </c>
      <c r="Y131" s="204"/>
      <c r="Z131" s="204" t="s">
        <v>622</v>
      </c>
      <c r="AA131" s="160"/>
      <c r="AB131" s="180"/>
      <c r="AC131" s="180"/>
      <c r="AD131" s="174"/>
      <c r="AE131" s="174"/>
      <c r="AF131" s="174"/>
      <c r="AG131" s="174"/>
      <c r="AH131" s="174"/>
      <c r="AI131" s="174"/>
      <c r="AJ131" s="174"/>
      <c r="AK131" s="185"/>
      <c r="AL131" s="174"/>
      <c r="AM131" s="174"/>
      <c r="AN131" s="174"/>
      <c r="AO131" s="174"/>
      <c r="AP131" s="174"/>
      <c r="AQ131" s="174"/>
      <c r="AR131" s="164"/>
      <c r="AS131" s="186"/>
      <c r="AT131" s="179"/>
      <c r="AU131" s="238"/>
      <c r="AV131" s="167"/>
    </row>
    <row r="132" spans="1:48" ht="25.5" customHeight="1">
      <c r="A132" s="307"/>
      <c r="B132" s="314"/>
      <c r="C132" s="192" t="s">
        <v>623</v>
      </c>
      <c r="D132" s="149" t="s">
        <v>262</v>
      </c>
      <c r="E132" s="150" t="s">
        <v>263</v>
      </c>
      <c r="F132" s="151" t="s">
        <v>396</v>
      </c>
      <c r="G132" s="152">
        <v>10</v>
      </c>
      <c r="H132" s="179"/>
      <c r="I132" s="179">
        <v>20</v>
      </c>
      <c r="J132" s="153"/>
      <c r="K132" s="179"/>
      <c r="L132" s="179"/>
      <c r="M132" s="154">
        <f>SUM(G132:K132)</f>
        <v>30</v>
      </c>
      <c r="N132" s="179"/>
      <c r="O132" s="179"/>
      <c r="P132" s="179"/>
      <c r="Q132" s="193"/>
      <c r="R132" s="156">
        <v>3</v>
      </c>
      <c r="S132" s="309"/>
      <c r="T132" s="310"/>
      <c r="U132" s="96" t="s">
        <v>560</v>
      </c>
      <c r="V132" s="169" t="s">
        <v>268</v>
      </c>
      <c r="W132" s="311"/>
      <c r="X132" s="231" t="s">
        <v>624</v>
      </c>
      <c r="Y132" s="231" t="s">
        <v>625</v>
      </c>
      <c r="Z132" s="231" t="s">
        <v>626</v>
      </c>
      <c r="AA132" s="160">
        <v>4</v>
      </c>
      <c r="AB132" s="191"/>
      <c r="AC132" s="191"/>
      <c r="AD132" s="174"/>
      <c r="AE132" s="174"/>
      <c r="AF132" s="174"/>
      <c r="AG132" s="174"/>
      <c r="AH132" s="174"/>
      <c r="AI132" s="174"/>
      <c r="AJ132" s="174"/>
      <c r="AK132" s="174"/>
      <c r="AL132" s="161"/>
      <c r="AM132" s="161"/>
      <c r="AN132" s="161" t="s">
        <v>163</v>
      </c>
      <c r="AO132" s="161"/>
      <c r="AP132" s="161"/>
      <c r="AQ132" s="161"/>
      <c r="AR132" s="164">
        <f>M132</f>
        <v>30</v>
      </c>
      <c r="AS132" s="179">
        <v>0</v>
      </c>
      <c r="AT132" s="179">
        <v>0</v>
      </c>
      <c r="AU132" s="193"/>
      <c r="AV132" s="167">
        <f>M132</f>
        <v>30</v>
      </c>
    </row>
    <row r="133" spans="1:48" ht="45">
      <c r="A133" s="307"/>
      <c r="B133" s="314"/>
      <c r="C133" s="192" t="s">
        <v>627</v>
      </c>
      <c r="D133" s="149" t="s">
        <v>262</v>
      </c>
      <c r="E133" s="150" t="s">
        <v>263</v>
      </c>
      <c r="F133" s="151" t="s">
        <v>396</v>
      </c>
      <c r="G133" s="152">
        <v>2</v>
      </c>
      <c r="H133" s="179"/>
      <c r="I133" s="179"/>
      <c r="J133" s="153"/>
      <c r="K133" s="179"/>
      <c r="L133" s="179"/>
      <c r="M133" s="154">
        <f>SUM(G133:K133)</f>
        <v>2</v>
      </c>
      <c r="N133" s="179">
        <v>30</v>
      </c>
      <c r="O133" s="179"/>
      <c r="P133" s="179"/>
      <c r="Q133" s="193"/>
      <c r="R133" s="156">
        <v>1</v>
      </c>
      <c r="S133" s="309"/>
      <c r="T133" s="310"/>
      <c r="U133" s="97" t="s">
        <v>628</v>
      </c>
      <c r="V133" s="169" t="s">
        <v>268</v>
      </c>
      <c r="W133" s="311"/>
      <c r="X133" s="231" t="s">
        <v>629</v>
      </c>
      <c r="Y133" s="231" t="s">
        <v>630</v>
      </c>
      <c r="Z133" s="231" t="s">
        <v>631</v>
      </c>
      <c r="AA133" s="160"/>
      <c r="AB133" s="191"/>
      <c r="AC133" s="191"/>
      <c r="AD133" s="174"/>
      <c r="AE133" s="174"/>
      <c r="AF133" s="174"/>
      <c r="AG133" s="174"/>
      <c r="AH133" s="174"/>
      <c r="AI133" s="174"/>
      <c r="AJ133" s="174"/>
      <c r="AK133" s="174"/>
      <c r="AL133" s="161"/>
      <c r="AM133" s="161"/>
      <c r="AN133" s="161" t="s">
        <v>163</v>
      </c>
      <c r="AO133" s="161"/>
      <c r="AP133" s="161"/>
      <c r="AQ133" s="161"/>
      <c r="AR133" s="164">
        <f>M133</f>
        <v>2</v>
      </c>
      <c r="AS133" s="179">
        <v>0</v>
      </c>
      <c r="AT133" s="179">
        <v>0</v>
      </c>
      <c r="AU133" s="193"/>
      <c r="AV133" s="167">
        <f>M133</f>
        <v>2</v>
      </c>
    </row>
    <row r="134" spans="1:48" ht="15" customHeight="1">
      <c r="A134" s="307" t="s">
        <v>296</v>
      </c>
      <c r="B134" s="308" t="s">
        <v>632</v>
      </c>
      <c r="C134" s="192"/>
      <c r="D134" s="181"/>
      <c r="E134" s="150"/>
      <c r="F134" s="151"/>
      <c r="G134" s="152"/>
      <c r="H134" s="179"/>
      <c r="I134" s="179"/>
      <c r="J134" s="153"/>
      <c r="K134" s="179"/>
      <c r="L134" s="179"/>
      <c r="M134" s="154"/>
      <c r="N134" s="179"/>
      <c r="O134" s="179"/>
      <c r="P134" s="179"/>
      <c r="Q134" s="193"/>
      <c r="R134" s="156"/>
      <c r="S134" s="309">
        <v>6</v>
      </c>
      <c r="T134" s="310">
        <v>6</v>
      </c>
      <c r="U134" s="97"/>
      <c r="V134" s="97"/>
      <c r="W134" s="307" t="s">
        <v>269</v>
      </c>
      <c r="X134" s="232" t="s">
        <v>633</v>
      </c>
      <c r="Y134" s="232"/>
      <c r="Z134" s="232" t="s">
        <v>634</v>
      </c>
      <c r="AA134" s="160"/>
      <c r="AB134" s="191"/>
      <c r="AC134" s="191"/>
      <c r="AD134" s="174"/>
      <c r="AE134" s="174"/>
      <c r="AF134" s="174"/>
      <c r="AG134" s="174"/>
      <c r="AH134" s="174"/>
      <c r="AI134" s="174"/>
      <c r="AJ134" s="174"/>
      <c r="AK134" s="174"/>
      <c r="AL134" s="161"/>
      <c r="AM134" s="161"/>
      <c r="AN134" s="161"/>
      <c r="AO134" s="161"/>
      <c r="AP134" s="161"/>
      <c r="AQ134" s="161"/>
      <c r="AR134" s="164"/>
      <c r="AS134" s="179"/>
      <c r="AT134" s="179"/>
      <c r="AU134" s="193"/>
      <c r="AV134" s="167"/>
    </row>
    <row r="135" spans="1:48" ht="23.25" customHeight="1">
      <c r="A135" s="307"/>
      <c r="B135" s="308"/>
      <c r="C135" s="242" t="s">
        <v>635</v>
      </c>
      <c r="D135" s="149" t="s">
        <v>552</v>
      </c>
      <c r="E135" s="150" t="s">
        <v>263</v>
      </c>
      <c r="F135" s="151" t="s">
        <v>396</v>
      </c>
      <c r="G135" s="152">
        <v>16</v>
      </c>
      <c r="H135" s="179"/>
      <c r="I135" s="179">
        <v>14</v>
      </c>
      <c r="J135" s="153"/>
      <c r="K135" s="179"/>
      <c r="L135" s="179"/>
      <c r="M135" s="154">
        <f>SUM(G135:K135)</f>
        <v>30</v>
      </c>
      <c r="N135" s="179"/>
      <c r="O135" s="179"/>
      <c r="P135" s="179"/>
      <c r="Q135" s="193"/>
      <c r="R135" s="156">
        <v>1</v>
      </c>
      <c r="S135" s="309"/>
      <c r="T135" s="310"/>
      <c r="U135" s="96" t="s">
        <v>560</v>
      </c>
      <c r="V135" s="169" t="s">
        <v>268</v>
      </c>
      <c r="W135" s="307"/>
      <c r="X135" s="231" t="s">
        <v>636</v>
      </c>
      <c r="Y135" s="231" t="s">
        <v>637</v>
      </c>
      <c r="Z135" s="231" t="s">
        <v>638</v>
      </c>
      <c r="AA135" s="160">
        <v>4</v>
      </c>
      <c r="AB135" s="191"/>
      <c r="AC135" s="191"/>
      <c r="AD135" s="174"/>
      <c r="AE135" s="174"/>
      <c r="AF135" s="174"/>
      <c r="AG135" s="174"/>
      <c r="AH135" s="174"/>
      <c r="AI135" s="174"/>
      <c r="AJ135" s="174"/>
      <c r="AK135" s="174"/>
      <c r="AL135" s="161"/>
      <c r="AM135" s="161"/>
      <c r="AN135" s="161" t="s">
        <v>163</v>
      </c>
      <c r="AO135" s="161"/>
      <c r="AP135" s="161"/>
      <c r="AQ135" s="161"/>
      <c r="AR135" s="164">
        <f>M135</f>
        <v>30</v>
      </c>
      <c r="AS135" s="179">
        <v>0</v>
      </c>
      <c r="AT135" s="179">
        <v>0</v>
      </c>
      <c r="AU135" s="193"/>
      <c r="AV135" s="167">
        <f>M135</f>
        <v>30</v>
      </c>
    </row>
    <row r="136" spans="1:48" ht="15" customHeight="1">
      <c r="A136" s="307"/>
      <c r="B136" s="308"/>
      <c r="C136" s="229" t="s">
        <v>639</v>
      </c>
      <c r="D136" s="149"/>
      <c r="E136" s="150"/>
      <c r="F136" s="151"/>
      <c r="G136" s="152"/>
      <c r="H136" s="179"/>
      <c r="I136" s="179"/>
      <c r="J136" s="153"/>
      <c r="K136" s="179"/>
      <c r="L136" s="179"/>
      <c r="M136" s="154">
        <v>30</v>
      </c>
      <c r="N136" s="179"/>
      <c r="O136" s="179"/>
      <c r="P136" s="179"/>
      <c r="Q136" s="193"/>
      <c r="R136" s="156"/>
      <c r="S136" s="309"/>
      <c r="T136" s="310"/>
      <c r="U136" s="97"/>
      <c r="V136" s="97"/>
      <c r="W136" s="307"/>
      <c r="X136" s="231"/>
      <c r="Y136" s="231"/>
      <c r="Z136" s="231"/>
      <c r="AA136" s="160"/>
      <c r="AB136" s="191"/>
      <c r="AC136" s="191"/>
      <c r="AD136" s="174"/>
      <c r="AE136" s="174"/>
      <c r="AF136" s="174"/>
      <c r="AG136" s="174"/>
      <c r="AH136" s="174"/>
      <c r="AI136" s="174"/>
      <c r="AJ136" s="174"/>
      <c r="AK136" s="174"/>
      <c r="AL136" s="161"/>
      <c r="AM136" s="161"/>
      <c r="AN136" s="161"/>
      <c r="AO136" s="161"/>
      <c r="AP136" s="161"/>
      <c r="AQ136" s="161"/>
      <c r="AR136" s="164"/>
      <c r="AS136" s="179"/>
      <c r="AT136" s="179"/>
      <c r="AU136" s="193"/>
      <c r="AV136" s="167">
        <f>M136</f>
        <v>30</v>
      </c>
    </row>
    <row r="137" spans="1:48" ht="45">
      <c r="A137" s="307"/>
      <c r="B137" s="308"/>
      <c r="C137" s="242" t="s">
        <v>640</v>
      </c>
      <c r="D137" s="149" t="s">
        <v>552</v>
      </c>
      <c r="E137" s="150" t="s">
        <v>263</v>
      </c>
      <c r="F137" s="151" t="s">
        <v>396</v>
      </c>
      <c r="G137" s="152">
        <v>15</v>
      </c>
      <c r="H137" s="179"/>
      <c r="I137" s="179">
        <v>15</v>
      </c>
      <c r="J137" s="153"/>
      <c r="K137" s="179"/>
      <c r="L137" s="179"/>
      <c r="M137" s="154">
        <v>0</v>
      </c>
      <c r="N137" s="179"/>
      <c r="O137" s="179"/>
      <c r="P137" s="179"/>
      <c r="Q137" s="193"/>
      <c r="R137" s="156">
        <v>1</v>
      </c>
      <c r="S137" s="309"/>
      <c r="T137" s="310"/>
      <c r="U137" s="96" t="s">
        <v>560</v>
      </c>
      <c r="V137" s="169" t="s">
        <v>268</v>
      </c>
      <c r="W137" s="307"/>
      <c r="X137" s="231" t="s">
        <v>641</v>
      </c>
      <c r="Y137" s="231" t="s">
        <v>642</v>
      </c>
      <c r="Z137" s="231" t="s">
        <v>643</v>
      </c>
      <c r="AA137" s="160">
        <v>4</v>
      </c>
      <c r="AB137" s="191"/>
      <c r="AC137" s="191"/>
      <c r="AD137" s="174"/>
      <c r="AE137" s="174"/>
      <c r="AF137" s="174"/>
      <c r="AG137" s="174"/>
      <c r="AH137" s="174"/>
      <c r="AI137" s="174"/>
      <c r="AJ137" s="174"/>
      <c r="AK137" s="174"/>
      <c r="AL137" s="161"/>
      <c r="AM137" s="161"/>
      <c r="AN137" s="161" t="s">
        <v>163</v>
      </c>
      <c r="AO137" s="161"/>
      <c r="AP137" s="161"/>
      <c r="AQ137" s="161"/>
      <c r="AR137" s="164">
        <v>30</v>
      </c>
      <c r="AS137" s="179">
        <v>0</v>
      </c>
      <c r="AT137" s="179">
        <v>0</v>
      </c>
      <c r="AU137" s="193"/>
      <c r="AV137" s="167">
        <f>M137</f>
        <v>0</v>
      </c>
    </row>
    <row r="138" spans="1:48">
      <c r="A138" s="307"/>
      <c r="B138" s="308"/>
      <c r="C138" s="229" t="s">
        <v>358</v>
      </c>
      <c r="D138" s="149"/>
      <c r="E138" s="150"/>
      <c r="F138" s="151"/>
      <c r="G138" s="152"/>
      <c r="H138" s="179"/>
      <c r="I138" s="179"/>
      <c r="J138" s="153"/>
      <c r="K138" s="179"/>
      <c r="L138" s="179"/>
      <c r="M138" s="154"/>
      <c r="N138" s="179"/>
      <c r="O138" s="179"/>
      <c r="P138" s="179"/>
      <c r="Q138" s="193"/>
      <c r="R138" s="156"/>
      <c r="S138" s="309"/>
      <c r="T138" s="310"/>
      <c r="U138" s="97"/>
      <c r="V138" s="97"/>
      <c r="W138" s="307"/>
      <c r="X138" s="231"/>
      <c r="Y138" s="231"/>
      <c r="Z138" s="231"/>
      <c r="AA138" s="160"/>
      <c r="AB138" s="191"/>
      <c r="AC138" s="191"/>
      <c r="AD138" s="174"/>
      <c r="AE138" s="174"/>
      <c r="AF138" s="174"/>
      <c r="AG138" s="174"/>
      <c r="AH138" s="174"/>
      <c r="AI138" s="174"/>
      <c r="AJ138" s="174"/>
      <c r="AK138" s="174"/>
      <c r="AL138" s="161"/>
      <c r="AM138" s="161"/>
      <c r="AN138" s="161"/>
      <c r="AO138" s="161"/>
      <c r="AP138" s="161"/>
      <c r="AQ138" s="161"/>
      <c r="AR138" s="164"/>
      <c r="AS138" s="179"/>
      <c r="AT138" s="179"/>
      <c r="AU138" s="193"/>
      <c r="AV138" s="167">
        <f>M138</f>
        <v>0</v>
      </c>
    </row>
    <row r="139" spans="1:48" ht="90">
      <c r="A139" s="307"/>
      <c r="B139" s="308"/>
      <c r="C139" s="227" t="s">
        <v>644</v>
      </c>
      <c r="D139" s="149" t="s">
        <v>262</v>
      </c>
      <c r="E139" s="150" t="s">
        <v>300</v>
      </c>
      <c r="F139" s="151" t="s">
        <v>264</v>
      </c>
      <c r="G139" s="152">
        <v>15</v>
      </c>
      <c r="H139" s="179"/>
      <c r="I139" s="179">
        <v>15</v>
      </c>
      <c r="J139" s="153"/>
      <c r="K139" s="179"/>
      <c r="L139" s="179"/>
      <c r="M139" s="154">
        <v>0</v>
      </c>
      <c r="N139" s="179"/>
      <c r="O139" s="179"/>
      <c r="P139" s="179"/>
      <c r="Q139" s="193"/>
      <c r="R139" s="156">
        <v>1</v>
      </c>
      <c r="S139" s="309"/>
      <c r="T139" s="310"/>
      <c r="U139" s="96" t="s">
        <v>560</v>
      </c>
      <c r="V139" s="169" t="s">
        <v>268</v>
      </c>
      <c r="W139" s="307"/>
      <c r="X139" s="231" t="s">
        <v>645</v>
      </c>
      <c r="Y139" s="231" t="s">
        <v>646</v>
      </c>
      <c r="Z139" s="231" t="s">
        <v>647</v>
      </c>
      <c r="AA139" s="160">
        <v>4</v>
      </c>
      <c r="AB139" s="191"/>
      <c r="AC139" s="191"/>
      <c r="AD139" s="174"/>
      <c r="AE139" s="174"/>
      <c r="AF139" s="174"/>
      <c r="AG139" s="174"/>
      <c r="AH139" s="174"/>
      <c r="AI139" s="174"/>
      <c r="AJ139" s="174"/>
      <c r="AK139" s="185"/>
      <c r="AL139" s="191"/>
      <c r="AM139" s="191"/>
      <c r="AN139" s="191" t="s">
        <v>163</v>
      </c>
      <c r="AO139" s="191"/>
      <c r="AP139" s="191"/>
      <c r="AQ139" s="191"/>
      <c r="AR139" s="164">
        <v>30</v>
      </c>
      <c r="AS139" s="179">
        <v>0</v>
      </c>
      <c r="AT139" s="179">
        <v>0</v>
      </c>
      <c r="AU139" s="193"/>
      <c r="AV139" s="167">
        <f>M139</f>
        <v>0</v>
      </c>
    </row>
    <row r="140" spans="1:48" ht="22.5" customHeight="1">
      <c r="A140" s="306" t="s">
        <v>120</v>
      </c>
      <c r="B140" s="306"/>
      <c r="C140" s="306"/>
      <c r="D140" s="141"/>
      <c r="E140" s="141"/>
      <c r="F140" s="142"/>
      <c r="G140" s="141"/>
      <c r="H140" s="141"/>
      <c r="I140" s="141"/>
      <c r="J140" s="141"/>
      <c r="K140" s="141"/>
      <c r="L140" s="141"/>
      <c r="M140" s="141"/>
      <c r="N140" s="141"/>
      <c r="O140" s="141"/>
      <c r="P140" s="141"/>
      <c r="Q140" s="141"/>
      <c r="R140" s="142"/>
      <c r="S140" s="141"/>
      <c r="T140" s="141"/>
      <c r="U140" s="141"/>
      <c r="V140" s="141"/>
      <c r="W140" s="141"/>
      <c r="X140" s="141"/>
      <c r="Y140" s="141"/>
      <c r="Z140" s="141"/>
      <c r="AA140" s="141"/>
      <c r="AB140" s="143"/>
      <c r="AC140" s="143"/>
      <c r="AD140" s="143"/>
      <c r="AE140" s="143"/>
      <c r="AF140" s="143"/>
      <c r="AG140" s="144"/>
      <c r="AH140" s="143"/>
      <c r="AI140" s="143"/>
      <c r="AJ140" s="143"/>
      <c r="AK140" s="143"/>
      <c r="AL140" s="145"/>
      <c r="AM140" s="145"/>
      <c r="AN140" s="145"/>
      <c r="AO140" s="145"/>
      <c r="AP140" s="145"/>
      <c r="AQ140" s="145"/>
      <c r="AR140" s="145"/>
      <c r="AS140" s="145"/>
      <c r="AT140" s="145"/>
      <c r="AU140" s="145"/>
      <c r="AV140" s="146"/>
    </row>
    <row r="141" spans="1:48" ht="15" customHeight="1">
      <c r="A141" s="307" t="s">
        <v>383</v>
      </c>
      <c r="B141" s="308" t="s">
        <v>64</v>
      </c>
      <c r="C141" s="192"/>
      <c r="D141" s="181"/>
      <c r="E141" s="150"/>
      <c r="F141" s="151"/>
      <c r="G141" s="152"/>
      <c r="H141" s="179"/>
      <c r="I141" s="179"/>
      <c r="J141" s="153"/>
      <c r="K141" s="179"/>
      <c r="L141" s="179"/>
      <c r="M141" s="154"/>
      <c r="N141" s="179"/>
      <c r="O141" s="179"/>
      <c r="P141" s="179"/>
      <c r="Q141" s="193"/>
      <c r="R141" s="156"/>
      <c r="S141" s="309">
        <v>2.8</v>
      </c>
      <c r="T141" s="310">
        <v>4</v>
      </c>
      <c r="U141" s="96"/>
      <c r="V141" s="96"/>
      <c r="W141" s="307" t="s">
        <v>269</v>
      </c>
      <c r="X141" s="232" t="s">
        <v>648</v>
      </c>
      <c r="Y141" s="232"/>
      <c r="Z141" s="232" t="s">
        <v>649</v>
      </c>
      <c r="AA141" s="160"/>
      <c r="AB141" s="191"/>
      <c r="AC141" s="191"/>
      <c r="AD141" s="174"/>
      <c r="AE141" s="174"/>
      <c r="AF141" s="174"/>
      <c r="AG141" s="174"/>
      <c r="AH141" s="174"/>
      <c r="AI141" s="174"/>
      <c r="AJ141" s="174"/>
      <c r="AK141" s="174"/>
      <c r="AL141" s="161"/>
      <c r="AM141" s="161"/>
      <c r="AN141" s="161"/>
      <c r="AO141" s="161"/>
      <c r="AP141" s="161"/>
      <c r="AQ141" s="161"/>
      <c r="AR141" s="164"/>
      <c r="AS141" s="179"/>
      <c r="AT141" s="179"/>
      <c r="AU141" s="193"/>
      <c r="AV141" s="167"/>
    </row>
    <row r="142" spans="1:48" ht="22.5" customHeight="1">
      <c r="A142" s="307"/>
      <c r="B142" s="308"/>
      <c r="C142" s="205" t="s">
        <v>591</v>
      </c>
      <c r="D142" s="149" t="s">
        <v>262</v>
      </c>
      <c r="E142" s="150" t="s">
        <v>309</v>
      </c>
      <c r="F142" s="151" t="s">
        <v>396</v>
      </c>
      <c r="G142" s="152"/>
      <c r="H142" s="179"/>
      <c r="I142" s="179">
        <v>20</v>
      </c>
      <c r="J142" s="153"/>
      <c r="K142" s="179"/>
      <c r="L142" s="179"/>
      <c r="M142" s="154">
        <f>SUM(G142:K142)</f>
        <v>20</v>
      </c>
      <c r="N142" s="179"/>
      <c r="O142" s="179"/>
      <c r="P142" s="179"/>
      <c r="Q142" s="193"/>
      <c r="R142" s="156">
        <v>1</v>
      </c>
      <c r="S142" s="309"/>
      <c r="T142" s="310"/>
      <c r="U142" s="96" t="s">
        <v>310</v>
      </c>
      <c r="V142" s="169" t="s">
        <v>268</v>
      </c>
      <c r="W142" s="307"/>
      <c r="X142" s="231" t="s">
        <v>311</v>
      </c>
      <c r="Y142" s="231" t="s">
        <v>592</v>
      </c>
      <c r="Z142" s="231" t="s">
        <v>593</v>
      </c>
      <c r="AA142" s="160"/>
      <c r="AB142" s="191" t="s">
        <v>163</v>
      </c>
      <c r="AC142" s="191"/>
      <c r="AD142" s="174"/>
      <c r="AE142" s="174"/>
      <c r="AF142" s="174"/>
      <c r="AG142" s="174"/>
      <c r="AH142" s="174" t="s">
        <v>163</v>
      </c>
      <c r="AI142" s="174"/>
      <c r="AJ142" s="174"/>
      <c r="AK142" s="174"/>
      <c r="AL142" s="161"/>
      <c r="AM142" s="161"/>
      <c r="AN142" s="161"/>
      <c r="AO142" s="161"/>
      <c r="AP142" s="161" t="s">
        <v>163</v>
      </c>
      <c r="AQ142" s="161"/>
      <c r="AR142" s="164">
        <v>0</v>
      </c>
      <c r="AS142" s="179">
        <v>0</v>
      </c>
      <c r="AT142" s="179">
        <f>M142</f>
        <v>20</v>
      </c>
      <c r="AU142" s="193"/>
      <c r="AV142" s="167">
        <f>M142</f>
        <v>20</v>
      </c>
    </row>
    <row r="143" spans="1:48" ht="25.5">
      <c r="A143" s="307"/>
      <c r="B143" s="308"/>
      <c r="C143" s="243" t="s">
        <v>594</v>
      </c>
      <c r="D143" s="181"/>
      <c r="E143" s="150"/>
      <c r="F143" s="151"/>
      <c r="G143" s="152"/>
      <c r="H143" s="179"/>
      <c r="I143" s="179">
        <v>20</v>
      </c>
      <c r="J143" s="153"/>
      <c r="K143" s="179"/>
      <c r="L143" s="179"/>
      <c r="M143" s="154">
        <f>SUM(G143:K143)</f>
        <v>20</v>
      </c>
      <c r="N143" s="179"/>
      <c r="O143" s="179"/>
      <c r="P143" s="179"/>
      <c r="Q143" s="193"/>
      <c r="R143" s="156"/>
      <c r="S143" s="309"/>
      <c r="T143" s="310"/>
      <c r="U143" s="97"/>
      <c r="V143" s="97"/>
      <c r="W143" s="307"/>
      <c r="X143" s="231" t="s">
        <v>372</v>
      </c>
      <c r="Y143" s="231" t="s">
        <v>595</v>
      </c>
      <c r="Z143" s="231" t="s">
        <v>596</v>
      </c>
      <c r="AA143" s="160"/>
      <c r="AB143" s="191"/>
      <c r="AC143" s="191"/>
      <c r="AD143" s="174"/>
      <c r="AE143" s="174"/>
      <c r="AF143" s="174"/>
      <c r="AG143" s="174"/>
      <c r="AH143" s="174"/>
      <c r="AI143" s="174"/>
      <c r="AJ143" s="174"/>
      <c r="AK143" s="174"/>
      <c r="AL143" s="161"/>
      <c r="AM143" s="161"/>
      <c r="AN143" s="161"/>
      <c r="AO143" s="161"/>
      <c r="AP143" s="161"/>
      <c r="AQ143" s="161"/>
      <c r="AR143" s="164">
        <f>M143</f>
        <v>20</v>
      </c>
      <c r="AS143" s="179">
        <v>0</v>
      </c>
      <c r="AT143" s="179">
        <v>0</v>
      </c>
      <c r="AU143" s="193"/>
      <c r="AV143" s="167">
        <f>M143</f>
        <v>20</v>
      </c>
    </row>
    <row r="144" spans="1:48" ht="45">
      <c r="A144" s="307"/>
      <c r="B144" s="308"/>
      <c r="C144" s="208" t="s">
        <v>597</v>
      </c>
      <c r="D144" s="149" t="s">
        <v>262</v>
      </c>
      <c r="E144" s="150" t="s">
        <v>309</v>
      </c>
      <c r="F144" s="151" t="s">
        <v>396</v>
      </c>
      <c r="G144" s="152"/>
      <c r="H144" s="179"/>
      <c r="I144" s="179">
        <v>20</v>
      </c>
      <c r="J144" s="153"/>
      <c r="K144" s="179"/>
      <c r="L144" s="179"/>
      <c r="M144" s="154">
        <v>0</v>
      </c>
      <c r="N144" s="179"/>
      <c r="O144" s="179"/>
      <c r="P144" s="179"/>
      <c r="Q144" s="193"/>
      <c r="R144" s="156">
        <v>1</v>
      </c>
      <c r="S144" s="309"/>
      <c r="T144" s="310"/>
      <c r="U144" s="96" t="s">
        <v>310</v>
      </c>
      <c r="V144" s="169" t="s">
        <v>268</v>
      </c>
      <c r="W144" s="307"/>
      <c r="X144" s="231"/>
      <c r="Y144" s="231"/>
      <c r="Z144" s="231"/>
      <c r="AA144" s="160"/>
      <c r="AB144" s="191" t="s">
        <v>163</v>
      </c>
      <c r="AC144" s="191"/>
      <c r="AD144" s="174"/>
      <c r="AE144" s="174"/>
      <c r="AF144" s="174"/>
      <c r="AG144" s="174"/>
      <c r="AH144" s="174" t="s">
        <v>163</v>
      </c>
      <c r="AI144" s="174"/>
      <c r="AJ144" s="174"/>
      <c r="AK144" s="185"/>
      <c r="AL144" s="191"/>
      <c r="AM144" s="191"/>
      <c r="AN144" s="191"/>
      <c r="AO144" s="191"/>
      <c r="AP144" s="191" t="s">
        <v>163</v>
      </c>
      <c r="AQ144" s="191"/>
      <c r="AR144" s="164">
        <f>M144</f>
        <v>0</v>
      </c>
      <c r="AS144" s="179">
        <v>0</v>
      </c>
      <c r="AT144" s="179">
        <v>0</v>
      </c>
      <c r="AU144" s="193"/>
      <c r="AV144" s="167">
        <f>M144</f>
        <v>0</v>
      </c>
    </row>
    <row r="145" spans="1:48" ht="45">
      <c r="A145" s="307"/>
      <c r="B145" s="308"/>
      <c r="C145" s="208" t="s">
        <v>598</v>
      </c>
      <c r="D145" s="149" t="s">
        <v>262</v>
      </c>
      <c r="E145" s="150" t="s">
        <v>309</v>
      </c>
      <c r="F145" s="151" t="s">
        <v>264</v>
      </c>
      <c r="G145" s="152"/>
      <c r="H145" s="179"/>
      <c r="I145" s="179">
        <v>20</v>
      </c>
      <c r="J145" s="153"/>
      <c r="K145" s="179"/>
      <c r="L145" s="179"/>
      <c r="M145" s="154">
        <v>0</v>
      </c>
      <c r="N145" s="179"/>
      <c r="O145" s="179"/>
      <c r="P145" s="179"/>
      <c r="Q145" s="193"/>
      <c r="R145" s="156">
        <v>1</v>
      </c>
      <c r="S145" s="309"/>
      <c r="T145" s="310"/>
      <c r="U145" s="96" t="s">
        <v>310</v>
      </c>
      <c r="V145" s="169" t="s">
        <v>268</v>
      </c>
      <c r="W145" s="307"/>
      <c r="X145" s="231"/>
      <c r="Y145" s="231"/>
      <c r="Z145" s="231"/>
      <c r="AA145" s="160"/>
      <c r="AB145" s="191" t="s">
        <v>163</v>
      </c>
      <c r="AC145" s="191"/>
      <c r="AD145" s="174"/>
      <c r="AE145" s="174"/>
      <c r="AF145" s="174"/>
      <c r="AG145" s="174"/>
      <c r="AH145" s="174" t="s">
        <v>163</v>
      </c>
      <c r="AI145" s="174"/>
      <c r="AJ145" s="174"/>
      <c r="AK145" s="185"/>
      <c r="AL145" s="191"/>
      <c r="AM145" s="191"/>
      <c r="AN145" s="191"/>
      <c r="AO145" s="191"/>
      <c r="AP145" s="191" t="s">
        <v>163</v>
      </c>
      <c r="AQ145" s="191"/>
      <c r="AR145" s="164">
        <f>M145</f>
        <v>0</v>
      </c>
      <c r="AS145" s="179">
        <v>0</v>
      </c>
      <c r="AT145" s="179">
        <v>0</v>
      </c>
      <c r="AU145" s="193"/>
      <c r="AV145" s="167">
        <f>M145</f>
        <v>0</v>
      </c>
    </row>
    <row r="146" spans="1:48" ht="22.5" customHeight="1">
      <c r="A146" s="306" t="s">
        <v>121</v>
      </c>
      <c r="B146" s="306"/>
      <c r="C146" s="306"/>
      <c r="D146" s="141"/>
      <c r="E146" s="141"/>
      <c r="F146" s="142"/>
      <c r="G146" s="141"/>
      <c r="H146" s="141"/>
      <c r="I146" s="141"/>
      <c r="J146" s="141"/>
      <c r="K146" s="141"/>
      <c r="L146" s="141"/>
      <c r="M146" s="141"/>
      <c r="N146" s="141"/>
      <c r="O146" s="141"/>
      <c r="P146" s="141"/>
      <c r="Q146" s="141"/>
      <c r="R146" s="142"/>
      <c r="S146" s="141"/>
      <c r="T146" s="141"/>
      <c r="U146" s="141"/>
      <c r="V146" s="141"/>
      <c r="W146" s="141"/>
      <c r="X146" s="141"/>
      <c r="Y146" s="141"/>
      <c r="Z146" s="141"/>
      <c r="AA146" s="141"/>
      <c r="AB146" s="143"/>
      <c r="AC146" s="143"/>
      <c r="AD146" s="143"/>
      <c r="AE146" s="143"/>
      <c r="AF146" s="143"/>
      <c r="AG146" s="144"/>
      <c r="AH146" s="143"/>
      <c r="AI146" s="143"/>
      <c r="AJ146" s="143"/>
      <c r="AK146" s="143"/>
      <c r="AL146" s="145"/>
      <c r="AM146" s="145"/>
      <c r="AN146" s="145"/>
      <c r="AO146" s="145"/>
      <c r="AP146" s="145"/>
      <c r="AQ146" s="145"/>
      <c r="AR146" s="145"/>
      <c r="AS146" s="145"/>
      <c r="AT146" s="145"/>
      <c r="AU146" s="145"/>
      <c r="AV146" s="146"/>
    </row>
    <row r="147" spans="1:48" ht="24.75" customHeight="1">
      <c r="A147" s="96" t="s">
        <v>650</v>
      </c>
      <c r="B147" s="147" t="s">
        <v>215</v>
      </c>
      <c r="C147" s="192"/>
      <c r="D147" s="149" t="s">
        <v>262</v>
      </c>
      <c r="E147" s="150" t="s">
        <v>385</v>
      </c>
      <c r="F147" s="151" t="s">
        <v>264</v>
      </c>
      <c r="G147" s="152"/>
      <c r="H147" s="179"/>
      <c r="I147" s="179"/>
      <c r="J147" s="153"/>
      <c r="K147" s="179"/>
      <c r="L147" s="179"/>
      <c r="M147" s="154">
        <f>SUM(G147:K147)</f>
        <v>0</v>
      </c>
      <c r="N147" s="179"/>
      <c r="O147" s="179"/>
      <c r="P147" s="179" t="s">
        <v>651</v>
      </c>
      <c r="Q147" s="193"/>
      <c r="R147" s="156"/>
      <c r="S147" s="156">
        <v>6</v>
      </c>
      <c r="T147" s="157">
        <v>7</v>
      </c>
      <c r="U147" s="96" t="s">
        <v>652</v>
      </c>
      <c r="V147" s="169" t="s">
        <v>268</v>
      </c>
      <c r="W147" s="96" t="s">
        <v>653</v>
      </c>
      <c r="X147" s="232" t="s">
        <v>654</v>
      </c>
      <c r="Y147" s="232" t="s">
        <v>655</v>
      </c>
      <c r="Z147" s="232" t="s">
        <v>655</v>
      </c>
      <c r="AA147" s="160"/>
      <c r="AB147" s="191"/>
      <c r="AC147" s="191"/>
      <c r="AD147" s="174"/>
      <c r="AE147" s="174"/>
      <c r="AF147" s="174"/>
      <c r="AG147" s="174"/>
      <c r="AH147" s="174"/>
      <c r="AI147" s="174" t="s">
        <v>163</v>
      </c>
      <c r="AJ147" s="174"/>
      <c r="AK147" s="174"/>
      <c r="AL147" s="161"/>
      <c r="AM147" s="161"/>
      <c r="AN147" s="161"/>
      <c r="AO147" s="161"/>
      <c r="AP147" s="161"/>
      <c r="AQ147" s="161" t="s">
        <v>163</v>
      </c>
      <c r="AR147" s="164">
        <f>M147</f>
        <v>0</v>
      </c>
      <c r="AS147" s="179">
        <v>0</v>
      </c>
      <c r="AT147" s="179">
        <v>0</v>
      </c>
      <c r="AU147" s="193"/>
      <c r="AV147" s="167">
        <f>M147</f>
        <v>0</v>
      </c>
    </row>
    <row r="148" spans="1:48">
      <c r="A148" s="214"/>
      <c r="B148" s="215"/>
      <c r="C148" s="216"/>
      <c r="D148" s="316" t="s">
        <v>336</v>
      </c>
      <c r="E148" s="316"/>
      <c r="F148" s="316"/>
      <c r="G148" s="217">
        <f>SUM(G125:G145)</f>
        <v>89</v>
      </c>
      <c r="H148" s="217">
        <f>SUM(H125:H145)</f>
        <v>0</v>
      </c>
      <c r="I148" s="217">
        <f>SUM(I125:I145)</f>
        <v>179</v>
      </c>
      <c r="J148" s="217">
        <f>SUM(J125:J145)</f>
        <v>18</v>
      </c>
      <c r="K148" s="217">
        <f>SUM(K125:K145)</f>
        <v>0</v>
      </c>
      <c r="L148" s="217"/>
      <c r="M148" s="217">
        <f>SUM(M125:M145)</f>
        <v>216</v>
      </c>
      <c r="N148" s="217">
        <f>SUM(N125:N145)</f>
        <v>30</v>
      </c>
      <c r="O148" s="217">
        <f>SUM(O125:O145)</f>
        <v>0</v>
      </c>
      <c r="P148" s="217">
        <f>SUM(P125:P145)</f>
        <v>0</v>
      </c>
      <c r="Q148" s="217">
        <f>SUM(Q125:Q145)</f>
        <v>0</v>
      </c>
      <c r="R148" s="218"/>
      <c r="S148" s="218"/>
      <c r="T148" s="219">
        <f>SUM(T125:T147)</f>
        <v>30</v>
      </c>
      <c r="U148" s="217"/>
      <c r="V148" s="220"/>
      <c r="W148" s="220"/>
      <c r="X148" s="220"/>
      <c r="Y148" s="220"/>
      <c r="Z148" s="220"/>
      <c r="AA148" s="221">
        <f>SUM(AA125:AA145)</f>
        <v>24</v>
      </c>
      <c r="AB148" s="222"/>
      <c r="AC148" s="222"/>
      <c r="AD148" s="222"/>
      <c r="AE148" s="222"/>
      <c r="AF148" s="222"/>
      <c r="AG148" s="222"/>
      <c r="AH148" s="222"/>
      <c r="AI148" s="222"/>
      <c r="AJ148" s="222"/>
      <c r="AK148" s="222"/>
      <c r="AL148" s="222"/>
      <c r="AM148" s="222"/>
      <c r="AN148" s="222"/>
      <c r="AO148" s="222"/>
      <c r="AP148" s="222"/>
      <c r="AQ148" s="222"/>
      <c r="AR148" s="223">
        <f>SUM(AR125:AR145)</f>
        <v>206</v>
      </c>
      <c r="AS148" s="223">
        <f>SUM(AS125:AS145)</f>
        <v>0</v>
      </c>
      <c r="AT148" s="223">
        <f>SUM(AT125:AT145)</f>
        <v>40</v>
      </c>
      <c r="AU148" s="224"/>
      <c r="AV148" s="237">
        <f>SUM(AV125:AV145)</f>
        <v>216</v>
      </c>
    </row>
    <row r="184" spans="1:48" s="112" customFormat="1">
      <c r="A184" s="88"/>
      <c r="B184" s="88"/>
      <c r="C184" s="104"/>
      <c r="D184" s="88"/>
      <c r="E184" s="88"/>
      <c r="F184" s="89"/>
      <c r="G184" s="88"/>
      <c r="H184" s="88"/>
      <c r="I184" s="88"/>
      <c r="J184" s="88"/>
      <c r="K184" s="88"/>
      <c r="L184" s="88"/>
      <c r="M184" s="88"/>
      <c r="N184" s="88"/>
      <c r="O184" s="88"/>
      <c r="P184" s="88"/>
      <c r="Q184" s="88"/>
      <c r="R184" s="89"/>
      <c r="S184" s="88"/>
      <c r="T184" s="88"/>
      <c r="U184" s="89"/>
      <c r="V184" s="89"/>
      <c r="W184" s="89"/>
      <c r="X184" s="89"/>
      <c r="Y184" s="89"/>
      <c r="Z184" s="89"/>
      <c r="AA184" s="88"/>
      <c r="AB184" s="15"/>
      <c r="AC184" s="15"/>
      <c r="AD184" s="15"/>
      <c r="AE184" s="15"/>
      <c r="AF184" s="15"/>
      <c r="AG184" s="15"/>
      <c r="AH184" s="15"/>
      <c r="AI184" s="15"/>
      <c r="AJ184" s="15"/>
      <c r="AK184" s="15"/>
      <c r="AL184" s="15"/>
      <c r="AM184" s="15"/>
      <c r="AN184" s="15"/>
      <c r="AO184" s="15"/>
      <c r="AP184" s="15"/>
      <c r="AQ184" s="15"/>
      <c r="AR184" s="15"/>
      <c r="AS184" s="15"/>
      <c r="AT184" s="15"/>
      <c r="AU184" s="15"/>
      <c r="AV184" s="15"/>
    </row>
    <row r="186" spans="1:48">
      <c r="A186" s="91"/>
      <c r="B186" s="91"/>
      <c r="D186" s="91"/>
      <c r="E186" s="91"/>
      <c r="G186" s="91"/>
      <c r="H186" s="91"/>
      <c r="I186" s="91"/>
      <c r="J186" s="91"/>
      <c r="K186" s="91"/>
      <c r="L186" s="91"/>
      <c r="M186" s="91"/>
      <c r="N186" s="91"/>
      <c r="O186" s="91"/>
      <c r="P186" s="91"/>
      <c r="Q186" s="91"/>
      <c r="S186" s="91"/>
      <c r="T186" s="91"/>
      <c r="AA186" s="91"/>
      <c r="AB186" s="112"/>
      <c r="AC186" s="112"/>
      <c r="AD186" s="112"/>
      <c r="AE186" s="112"/>
      <c r="AF186" s="112"/>
      <c r="AG186" s="112"/>
      <c r="AH186" s="112"/>
      <c r="AI186" s="112"/>
      <c r="AJ186" s="112"/>
      <c r="AK186" s="112"/>
      <c r="AL186" s="112"/>
      <c r="AM186" s="112"/>
      <c r="AN186" s="112"/>
      <c r="AO186" s="112"/>
      <c r="AP186" s="112"/>
      <c r="AQ186" s="112"/>
      <c r="AR186" s="112"/>
      <c r="AS186" s="112"/>
      <c r="AT186" s="112"/>
      <c r="AU186" s="112"/>
      <c r="AV186" s="112"/>
    </row>
    <row r="226" spans="1:48" s="112" customFormat="1">
      <c r="A226" s="88"/>
      <c r="B226" s="88"/>
      <c r="C226" s="104"/>
      <c r="D226" s="88"/>
      <c r="E226" s="88"/>
      <c r="F226" s="89"/>
      <c r="G226" s="88"/>
      <c r="H226" s="88"/>
      <c r="I226" s="88"/>
      <c r="J226" s="88"/>
      <c r="K226" s="88"/>
      <c r="L226" s="88"/>
      <c r="M226" s="88"/>
      <c r="N226" s="88"/>
      <c r="O226" s="88"/>
      <c r="P226" s="88"/>
      <c r="Q226" s="88"/>
      <c r="R226" s="89"/>
      <c r="S226" s="88"/>
      <c r="T226" s="88"/>
      <c r="U226" s="89"/>
      <c r="V226" s="89"/>
      <c r="W226" s="89"/>
      <c r="X226" s="89"/>
      <c r="Y226" s="89"/>
      <c r="Z226" s="89"/>
      <c r="AA226" s="88"/>
      <c r="AB226" s="15"/>
      <c r="AC226" s="15"/>
      <c r="AD226" s="15"/>
      <c r="AE226" s="15"/>
      <c r="AF226" s="15"/>
      <c r="AG226" s="15"/>
      <c r="AH226" s="15"/>
      <c r="AI226" s="15"/>
      <c r="AJ226" s="15"/>
      <c r="AK226" s="15"/>
      <c r="AL226" s="15"/>
      <c r="AM226" s="15"/>
      <c r="AN226" s="15"/>
      <c r="AO226" s="15"/>
      <c r="AP226" s="15"/>
      <c r="AQ226" s="15"/>
      <c r="AR226" s="15"/>
      <c r="AS226" s="15"/>
      <c r="AT226" s="15"/>
      <c r="AU226" s="15"/>
      <c r="AV226" s="15"/>
    </row>
    <row r="228" spans="1:48">
      <c r="A228" s="91"/>
      <c r="B228" s="91"/>
      <c r="D228" s="91"/>
      <c r="E228" s="91"/>
      <c r="G228" s="91"/>
      <c r="H228" s="91"/>
      <c r="I228" s="91"/>
      <c r="J228" s="91"/>
      <c r="K228" s="91"/>
      <c r="L228" s="91"/>
      <c r="M228" s="91"/>
      <c r="N228" s="91"/>
      <c r="O228" s="91"/>
      <c r="P228" s="91"/>
      <c r="Q228" s="91"/>
      <c r="S228" s="91"/>
      <c r="T228" s="91"/>
      <c r="AA228" s="91"/>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row>
    <row r="268" spans="1:48" s="112" customFormat="1">
      <c r="A268" s="88"/>
      <c r="B268" s="88"/>
      <c r="C268" s="104"/>
      <c r="D268" s="88"/>
      <c r="E268" s="88"/>
      <c r="F268" s="89"/>
      <c r="G268" s="88"/>
      <c r="H268" s="88"/>
      <c r="I268" s="88"/>
      <c r="J268" s="88"/>
      <c r="K268" s="88"/>
      <c r="L268" s="88"/>
      <c r="M268" s="88"/>
      <c r="N268" s="88"/>
      <c r="O268" s="88"/>
      <c r="P268" s="88"/>
      <c r="Q268" s="88"/>
      <c r="R268" s="89"/>
      <c r="S268" s="88"/>
      <c r="T268" s="88"/>
      <c r="U268" s="89"/>
      <c r="V268" s="89"/>
      <c r="W268" s="89"/>
      <c r="X268" s="89"/>
      <c r="Y268" s="89"/>
      <c r="Z268" s="89"/>
      <c r="AA268" s="88"/>
      <c r="AB268" s="15"/>
      <c r="AC268" s="15"/>
      <c r="AD268" s="15"/>
      <c r="AE268" s="15"/>
      <c r="AF268" s="15"/>
      <c r="AG268" s="15"/>
      <c r="AH268" s="15"/>
      <c r="AI268" s="15"/>
      <c r="AJ268" s="15"/>
      <c r="AK268" s="15"/>
      <c r="AL268" s="15"/>
      <c r="AM268" s="15"/>
      <c r="AN268" s="15"/>
      <c r="AO268" s="15"/>
      <c r="AP268" s="15"/>
      <c r="AQ268" s="15"/>
      <c r="AR268" s="15"/>
      <c r="AS268" s="15"/>
      <c r="AT268" s="15"/>
      <c r="AU268" s="15"/>
      <c r="AV268" s="15"/>
    </row>
    <row r="270" spans="1:48">
      <c r="A270" s="91"/>
      <c r="B270" s="91"/>
      <c r="D270" s="91"/>
      <c r="E270" s="91"/>
      <c r="G270" s="91"/>
      <c r="H270" s="91"/>
      <c r="I270" s="91"/>
      <c r="J270" s="91"/>
      <c r="K270" s="91"/>
      <c r="L270" s="91"/>
      <c r="M270" s="91"/>
      <c r="N270" s="91"/>
      <c r="O270" s="91"/>
      <c r="P270" s="91"/>
      <c r="Q270" s="91"/>
      <c r="S270" s="91"/>
      <c r="T270" s="91"/>
      <c r="AA270" s="91"/>
      <c r="AB270" s="112"/>
      <c r="AC270" s="112"/>
      <c r="AD270" s="112"/>
      <c r="AE270" s="112"/>
      <c r="AF270" s="112"/>
      <c r="AG270" s="112"/>
      <c r="AH270" s="112"/>
      <c r="AI270" s="112"/>
      <c r="AJ270" s="112"/>
      <c r="AK270" s="112"/>
      <c r="AL270" s="112"/>
      <c r="AM270" s="112"/>
      <c r="AN270" s="112"/>
      <c r="AO270" s="112"/>
      <c r="AP270" s="112"/>
      <c r="AQ270" s="112"/>
      <c r="AR270" s="112"/>
      <c r="AS270" s="112"/>
      <c r="AT270" s="112"/>
      <c r="AU270" s="112"/>
      <c r="AV270" s="112"/>
    </row>
    <row r="1048576" ht="12.75" customHeight="1"/>
  </sheetData>
  <mergeCells count="175">
    <mergeCell ref="A140:C140"/>
    <mergeCell ref="A141:A145"/>
    <mergeCell ref="B141:B145"/>
    <mergeCell ref="S141:S145"/>
    <mergeCell ref="T141:T145"/>
    <mergeCell ref="W141:W145"/>
    <mergeCell ref="A146:C146"/>
    <mergeCell ref="D148:F148"/>
    <mergeCell ref="A130:C130"/>
    <mergeCell ref="A131:A133"/>
    <mergeCell ref="B131:B133"/>
    <mergeCell ref="S131:S133"/>
    <mergeCell ref="T131:T133"/>
    <mergeCell ref="W131:W133"/>
    <mergeCell ref="A134:A139"/>
    <mergeCell ref="B134:B139"/>
    <mergeCell ref="S134:S139"/>
    <mergeCell ref="T134:T139"/>
    <mergeCell ref="W134:W139"/>
    <mergeCell ref="A115:C115"/>
    <mergeCell ref="A116:A121"/>
    <mergeCell ref="B116:B121"/>
    <mergeCell ref="S116:S121"/>
    <mergeCell ref="T116:T121"/>
    <mergeCell ref="W116:W121"/>
    <mergeCell ref="D122:F122"/>
    <mergeCell ref="A124:C124"/>
    <mergeCell ref="A125:A129"/>
    <mergeCell ref="B125:B129"/>
    <mergeCell ref="S125:S129"/>
    <mergeCell ref="T125:T129"/>
    <mergeCell ref="W125:W129"/>
    <mergeCell ref="A101:C101"/>
    <mergeCell ref="A103:C103"/>
    <mergeCell ref="A104:A106"/>
    <mergeCell ref="B104:B106"/>
    <mergeCell ref="S104:S106"/>
    <mergeCell ref="T104:T106"/>
    <mergeCell ref="W104:W106"/>
    <mergeCell ref="A107:A114"/>
    <mergeCell ref="B107:B114"/>
    <mergeCell ref="S107:S114"/>
    <mergeCell ref="T107:T114"/>
    <mergeCell ref="W107:W114"/>
    <mergeCell ref="D91:F91"/>
    <mergeCell ref="A93:C93"/>
    <mergeCell ref="A94:A96"/>
    <mergeCell ref="B94:B96"/>
    <mergeCell ref="S94:S96"/>
    <mergeCell ref="T94:T96"/>
    <mergeCell ref="W94:W96"/>
    <mergeCell ref="A97:A100"/>
    <mergeCell ref="B97:B100"/>
    <mergeCell ref="S97:S100"/>
    <mergeCell ref="T97:T100"/>
    <mergeCell ref="W97:W100"/>
    <mergeCell ref="A82:C82"/>
    <mergeCell ref="A83:A85"/>
    <mergeCell ref="B83:B85"/>
    <mergeCell ref="S83:S85"/>
    <mergeCell ref="T83:T85"/>
    <mergeCell ref="W83:W85"/>
    <mergeCell ref="A86:C86"/>
    <mergeCell ref="A87:A89"/>
    <mergeCell ref="B87:B89"/>
    <mergeCell ref="S87:S89"/>
    <mergeCell ref="T87:T89"/>
    <mergeCell ref="W87:W89"/>
    <mergeCell ref="A72:A75"/>
    <mergeCell ref="B72:B75"/>
    <mergeCell ref="S72:S75"/>
    <mergeCell ref="T72:T75"/>
    <mergeCell ref="W72:W75"/>
    <mergeCell ref="A76:C76"/>
    <mergeCell ref="A77:A80"/>
    <mergeCell ref="B77:B80"/>
    <mergeCell ref="S77:S80"/>
    <mergeCell ref="T77:T80"/>
    <mergeCell ref="W77:W80"/>
    <mergeCell ref="A64:C64"/>
    <mergeCell ref="A65:A68"/>
    <mergeCell ref="B65:B68"/>
    <mergeCell ref="S65:S68"/>
    <mergeCell ref="T65:T68"/>
    <mergeCell ref="W65:W68"/>
    <mergeCell ref="A69:C69"/>
    <mergeCell ref="D69:F69"/>
    <mergeCell ref="A71:C71"/>
    <mergeCell ref="A57:A59"/>
    <mergeCell ref="B57:B59"/>
    <mergeCell ref="S57:S59"/>
    <mergeCell ref="T57:T59"/>
    <mergeCell ref="W57:W59"/>
    <mergeCell ref="A60:C60"/>
    <mergeCell ref="A61:A63"/>
    <mergeCell ref="B61:B63"/>
    <mergeCell ref="S61:S63"/>
    <mergeCell ref="T61:T63"/>
    <mergeCell ref="W61:W63"/>
    <mergeCell ref="D47:F47"/>
    <mergeCell ref="A49:C49"/>
    <mergeCell ref="A50:A52"/>
    <mergeCell ref="B50:B52"/>
    <mergeCell ref="S50:S52"/>
    <mergeCell ref="T50:T52"/>
    <mergeCell ref="W50:W52"/>
    <mergeCell ref="A53:C53"/>
    <mergeCell ref="A54:A56"/>
    <mergeCell ref="B54:B56"/>
    <mergeCell ref="S54:S56"/>
    <mergeCell ref="T54:T56"/>
    <mergeCell ref="W54:W56"/>
    <mergeCell ref="A38:A39"/>
    <mergeCell ref="B38:B39"/>
    <mergeCell ref="S38:S39"/>
    <mergeCell ref="A41:C41"/>
    <mergeCell ref="A42:A45"/>
    <mergeCell ref="B42:B45"/>
    <mergeCell ref="S42:S45"/>
    <mergeCell ref="T42:T45"/>
    <mergeCell ref="W42:W45"/>
    <mergeCell ref="W20:W26"/>
    <mergeCell ref="D27:F27"/>
    <mergeCell ref="A29:C29"/>
    <mergeCell ref="A30:A36"/>
    <mergeCell ref="B30:B36"/>
    <mergeCell ref="S30:S36"/>
    <mergeCell ref="T30:T36"/>
    <mergeCell ref="W30:W36"/>
    <mergeCell ref="A37:C37"/>
    <mergeCell ref="A13:C13"/>
    <mergeCell ref="A14:A15"/>
    <mergeCell ref="B14:B15"/>
    <mergeCell ref="S14:S15"/>
    <mergeCell ref="T14:T15"/>
    <mergeCell ref="A18:C18"/>
    <mergeCell ref="A19:A26"/>
    <mergeCell ref="B19:B26"/>
    <mergeCell ref="S19:S26"/>
    <mergeCell ref="T19:T26"/>
    <mergeCell ref="AB5:AF5"/>
    <mergeCell ref="AH5:AI5"/>
    <mergeCell ref="AJ5:AK5"/>
    <mergeCell ref="A6:C6"/>
    <mergeCell ref="A7:A9"/>
    <mergeCell ref="B7:B9"/>
    <mergeCell ref="S7:S9"/>
    <mergeCell ref="T7:T9"/>
    <mergeCell ref="A10:A12"/>
    <mergeCell ref="B10:B12"/>
    <mergeCell ref="S10:S12"/>
    <mergeCell ref="T10:T12"/>
    <mergeCell ref="A2:C2"/>
    <mergeCell ref="G2:M3"/>
    <mergeCell ref="N2:Q2"/>
    <mergeCell ref="R2:V2"/>
    <mergeCell ref="AB2:AQ2"/>
    <mergeCell ref="AR2:AU2"/>
    <mergeCell ref="AV2:AV4"/>
    <mergeCell ref="A3:A4"/>
    <mergeCell ref="B3:B4"/>
    <mergeCell ref="C3:C4"/>
    <mergeCell ref="D3:D4"/>
    <mergeCell ref="E3:E4"/>
    <mergeCell ref="F3:F4"/>
    <mergeCell ref="O3:P3"/>
    <mergeCell ref="R3:R4"/>
    <mergeCell ref="S3:S4"/>
    <mergeCell ref="T3:T4"/>
    <mergeCell ref="U3:W3"/>
    <mergeCell ref="X3:Z3"/>
    <mergeCell ref="AA3:AA4"/>
    <mergeCell ref="AB3:AK3"/>
    <mergeCell ref="AL3:AQ3"/>
    <mergeCell ref="AR3:AT3"/>
  </mergeCells>
  <conditionalFormatting sqref="D147 D125:D129 D131:D139 D141:D145 D87:D90 D116:D121 D72:D75 D77:D81 D83:D85 D94:D100 D102 D104:D106 D2 D5:D26 D28:D46 D48:D68 D71 D76 D82 D86 D93 D101 D103 D115 D124 D130 D140 D146 D54:D59 D50:D52 D42:D46 D30:D36 D38:D40 D19:D26 D7:D12 D14:D17 D108:D114 D107">
    <cfRule type="cellIs" dxfId="13" priority="2" operator="equal">
      <formula>"Oui"</formula>
    </cfRule>
  </conditionalFormatting>
  <conditionalFormatting sqref="AV1 M1">
    <cfRule type="cellIs" dxfId="12" priority="3" operator="lessThanOrEqual">
      <formula>1500</formula>
    </cfRule>
    <cfRule type="cellIs" dxfId="11" priority="4" operator="greaterThan">
      <formula>1800</formula>
    </cfRule>
  </conditionalFormatting>
  <conditionalFormatting sqref="T1">
    <cfRule type="cellIs" dxfId="10" priority="5" operator="lessThanOrEqual">
      <formula>180</formula>
    </cfRule>
    <cfRule type="cellIs" dxfId="9" priority="6" operator="greaterThan">
      <formula>180</formula>
    </cfRule>
  </conditionalFormatting>
  <dataValidations count="7">
    <dataValidation type="list" allowBlank="1" showInputMessage="1" showErrorMessage="1" sqref="F7:F12 F14:F17 F19:F26 F30:F36 F38:F40 F42:F46 F50:F52 F54:F59 F61:F63 F65:F68 F72:F75 F77:F81 F83:F85 F87:F90 F94:F100 F102 F104:F114 F116:F121 F125:F129 F131:F139 F141:F145 F147" xr:uid="{00000000-0002-0000-0400-000000000000}">
      <formula1>"Novice,Intermédiaire,Compétent"</formula1>
      <formula2>0</formula2>
    </dataValidation>
    <dataValidation type="list" allowBlank="1" showInputMessage="1" showErrorMessage="1" sqref="E7:E12 E14:E17 E19:E26 E30:E36 E38:E40 E42:E46 E50:E52 E54:E59 E61:E63 E65:E68 E72:E75 E77:E81 E83:E85 E87:E90 E94:E100 E102 E104:E114 E116:E121 E125:E129 E131:E139 E141:E145 E147" xr:uid="{00000000-0002-0000-0400-000001000000}">
      <formula1>"Selectionner...,Socle,Transversal,Ouvert,International,Tremplin"</formula1>
      <formula2>0</formula2>
    </dataValidation>
    <dataValidation type="list" allowBlank="1" showInputMessage="1" showErrorMessage="1" sqref="D27 C47 C91 C122 C148" xr:uid="{00000000-0002-0000-0400-000002000000}">
      <formula1>"UE Socle,UE transversale,UE Ouverte,UE Internationale,UE Tremplin"</formula1>
      <formula2>0</formula2>
    </dataValidation>
    <dataValidation type="list" allowBlank="1" showInputMessage="1" showErrorMessage="1" sqref="D7:D12 D14:D17 D19:D26 D30:D36 D38:D40 D42:D46 D50:D52 D54:D59 D61:D63 D65:D68 D72:D75 D77:D81 D83:D85 D87:D90 D94:D100 D102 D104:D114 D116:D121 D125:D129 D131:D139 D141:D145 D147" xr:uid="{00000000-0002-0000-0400-000003000000}">
      <formula1>"Oui,Non"</formula1>
      <formula2>0</formula2>
    </dataValidation>
    <dataValidation type="whole" allowBlank="1" showInputMessage="1" showErrorMessage="1" sqref="T7:T12 T14:T17 T19:T26 T30:T36 T38:T40 T42:T46 T50:T52 T54:T59 T61:T63 T65:T68 T72:T75 T77:T81 T83:T85 T87:T90 T94:T100 T102 T104:T114 T116:T121 T125:T129 T131:T139 T141:T145 T147" xr:uid="{00000000-0002-0000-0400-000004000000}">
      <formula1>3</formula1>
      <formula2>30</formula2>
    </dataValidation>
    <dataValidation allowBlank="1" showInputMessage="1" showErrorMessage="1" prompt="Ces heures sont pour information et non calculées dans le total." sqref="L7" xr:uid="{00000000-0002-0000-0400-000005000000}">
      <formula1>0</formula1>
      <formula2>0</formula2>
    </dataValidation>
    <dataValidation type="list" allowBlank="1" showInputMessage="1" showErrorMessage="1" sqref="W2:Z2" xr:uid="{00000000-0002-0000-0400-000006000000}">
      <formula1>"Sélectionner ...,Contrôle Continu Intégral,Contrôle Continu,Contrôle Terminal,Mode combiné (CC+Examen terminal)"</formula1>
      <formula2>0</formula2>
    </dataValidation>
  </dataValidation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
  <sheetViews>
    <sheetView zoomScaleNormal="100" workbookViewId="0">
      <selection activeCell="A8" sqref="A8"/>
    </sheetView>
  </sheetViews>
  <sheetFormatPr baseColWidth="10" defaultColWidth="11.5703125" defaultRowHeight="15" customHeight="1"/>
  <cols>
    <col min="9" max="9" width="23" style="15" customWidth="1"/>
  </cols>
  <sheetData>
    <row r="1" spans="1:9" ht="46.5" customHeight="1">
      <c r="A1" s="317" t="s">
        <v>656</v>
      </c>
      <c r="B1" s="317"/>
      <c r="C1" s="317"/>
      <c r="D1" s="317"/>
      <c r="E1" s="317"/>
      <c r="F1" s="317"/>
      <c r="G1" s="317"/>
      <c r="H1" s="317"/>
      <c r="I1" s="317"/>
    </row>
    <row r="2" spans="1:9" ht="46.5" customHeight="1">
      <c r="A2" s="318" t="s">
        <v>657</v>
      </c>
      <c r="B2" s="318"/>
      <c r="C2" s="318"/>
      <c r="D2" s="318"/>
      <c r="E2" s="318"/>
      <c r="F2" s="318"/>
      <c r="G2" s="318"/>
      <c r="H2" s="318"/>
      <c r="I2" s="318"/>
    </row>
    <row r="3" spans="1:9" ht="22.5" customHeight="1">
      <c r="A3" s="319"/>
      <c r="B3" s="319"/>
      <c r="C3" s="319"/>
      <c r="D3" s="319"/>
      <c r="E3" s="319"/>
      <c r="F3" s="319"/>
      <c r="G3" s="319"/>
      <c r="H3" s="319"/>
      <c r="I3" s="319"/>
    </row>
    <row r="4" spans="1:9" ht="76.5" customHeight="1">
      <c r="A4" s="320" t="s">
        <v>658</v>
      </c>
      <c r="B4" s="320"/>
      <c r="C4" s="320"/>
      <c r="D4" s="320"/>
      <c r="E4" s="320"/>
      <c r="F4" s="320"/>
      <c r="G4" s="320"/>
      <c r="H4" s="320"/>
      <c r="I4" s="320"/>
    </row>
    <row r="5" spans="1:9" ht="22.5" customHeight="1">
      <c r="A5" s="319"/>
      <c r="B5" s="319"/>
      <c r="C5" s="319"/>
      <c r="D5" s="319"/>
      <c r="E5" s="319"/>
      <c r="F5" s="319"/>
      <c r="G5" s="319"/>
      <c r="H5" s="319"/>
      <c r="I5" s="319"/>
    </row>
    <row r="6" spans="1:9" ht="127.5" customHeight="1">
      <c r="A6" s="320" t="s">
        <v>659</v>
      </c>
      <c r="B6" s="320"/>
      <c r="C6" s="320"/>
      <c r="D6" s="320"/>
      <c r="E6" s="320"/>
      <c r="F6" s="320"/>
      <c r="G6" s="320"/>
      <c r="H6" s="320"/>
      <c r="I6" s="320"/>
    </row>
    <row r="7" spans="1:9" ht="21.75" customHeight="1"/>
    <row r="8" spans="1:9" ht="208.5" customHeight="1">
      <c r="A8" s="320" t="s">
        <v>660</v>
      </c>
      <c r="B8" s="320"/>
      <c r="C8" s="320"/>
      <c r="D8" s="320"/>
      <c r="E8" s="320"/>
      <c r="F8" s="320"/>
      <c r="G8" s="320"/>
      <c r="H8" s="320"/>
      <c r="I8" s="320"/>
    </row>
    <row r="9" spans="1:9" ht="22.5" customHeight="1"/>
    <row r="10" spans="1:9" ht="408.75" customHeight="1">
      <c r="A10" s="320" t="s">
        <v>661</v>
      </c>
      <c r="B10" s="320"/>
      <c r="C10" s="320"/>
      <c r="D10" s="320"/>
      <c r="E10" s="320"/>
      <c r="F10" s="320"/>
      <c r="G10" s="320"/>
      <c r="H10" s="320"/>
      <c r="I10" s="320"/>
    </row>
    <row r="11" spans="1:9" ht="27" customHeight="1"/>
    <row r="12" spans="1:9" ht="249.75" customHeight="1">
      <c r="A12" s="321" t="s">
        <v>662</v>
      </c>
      <c r="B12" s="321"/>
      <c r="C12" s="321"/>
      <c r="D12" s="321"/>
      <c r="E12" s="321"/>
      <c r="F12" s="321"/>
      <c r="G12" s="321"/>
      <c r="H12" s="321"/>
      <c r="I12" s="321"/>
    </row>
    <row r="13" spans="1:9" ht="30.75" customHeight="1"/>
    <row r="14" spans="1:9" ht="100.5" customHeight="1">
      <c r="A14" s="321" t="s">
        <v>663</v>
      </c>
      <c r="B14" s="321"/>
      <c r="C14" s="321"/>
      <c r="D14" s="321"/>
      <c r="E14" s="321"/>
      <c r="F14" s="321"/>
      <c r="G14" s="321"/>
      <c r="H14" s="321"/>
      <c r="I14" s="321"/>
    </row>
    <row r="16" spans="1:9" ht="50.25" customHeight="1">
      <c r="A16" s="321" t="s">
        <v>664</v>
      </c>
      <c r="B16" s="321"/>
      <c r="C16" s="321"/>
      <c r="D16" s="321"/>
      <c r="E16" s="321"/>
      <c r="F16" s="321"/>
      <c r="G16" s="321"/>
      <c r="H16" s="321"/>
      <c r="I16" s="321"/>
    </row>
  </sheetData>
  <mergeCells count="11">
    <mergeCell ref="A16:I16"/>
    <mergeCell ref="A6:I6"/>
    <mergeCell ref="A8:I8"/>
    <mergeCell ref="A10:I10"/>
    <mergeCell ref="A12:I12"/>
    <mergeCell ref="A14:I14"/>
    <mergeCell ref="A1:I1"/>
    <mergeCell ref="A2:I2"/>
    <mergeCell ref="A3:I3"/>
    <mergeCell ref="A4:I4"/>
    <mergeCell ref="A5:I5"/>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8"/>
  <sheetViews>
    <sheetView topLeftCell="A19" zoomScaleNormal="100" workbookViewId="0">
      <selection activeCell="E15" sqref="E15"/>
    </sheetView>
  </sheetViews>
  <sheetFormatPr baseColWidth="10" defaultColWidth="11.5703125" defaultRowHeight="15" customHeight="1"/>
  <cols>
    <col min="1" max="1" width="36.42578125" style="111" customWidth="1"/>
    <col min="2" max="2" width="22" style="111" customWidth="1"/>
    <col min="3" max="3" width="39.85546875" style="111" customWidth="1"/>
    <col min="4" max="4" width="30.42578125" style="15" customWidth="1"/>
    <col min="5" max="5" width="28.42578125" style="15" customWidth="1"/>
    <col min="6" max="6" width="16.42578125" style="15" customWidth="1"/>
    <col min="7" max="7" width="13.5703125" style="15" customWidth="1"/>
  </cols>
  <sheetData>
    <row r="1" spans="1:18" ht="24" customHeight="1">
      <c r="A1" s="322" t="s">
        <v>665</v>
      </c>
      <c r="B1" s="322"/>
      <c r="C1" s="322"/>
      <c r="D1" s="322"/>
      <c r="E1" s="244"/>
      <c r="F1" s="244"/>
      <c r="G1" s="244"/>
      <c r="H1" s="244"/>
      <c r="I1" s="244"/>
      <c r="J1" s="244"/>
      <c r="K1" s="244"/>
      <c r="L1" s="244"/>
      <c r="M1" s="244"/>
      <c r="N1" s="244"/>
      <c r="O1" s="244"/>
      <c r="P1" s="244"/>
      <c r="Q1" s="244"/>
      <c r="R1" s="244"/>
    </row>
    <row r="2" spans="1:18" ht="21" customHeight="1">
      <c r="A2" s="323" t="s">
        <v>666</v>
      </c>
      <c r="B2" s="323"/>
      <c r="C2" s="323"/>
      <c r="D2" s="323"/>
      <c r="E2" s="245"/>
      <c r="F2" s="245"/>
      <c r="G2" s="245"/>
      <c r="H2" s="245"/>
      <c r="I2" s="245"/>
      <c r="J2" s="245"/>
      <c r="K2" s="245"/>
      <c r="L2" s="245"/>
      <c r="M2" s="245"/>
      <c r="N2" s="245"/>
      <c r="O2" s="245"/>
      <c r="P2" s="245"/>
      <c r="Q2" s="245"/>
      <c r="R2" s="245"/>
    </row>
    <row r="3" spans="1:18" ht="21">
      <c r="A3" s="246"/>
      <c r="B3" s="246"/>
      <c r="C3" s="246"/>
      <c r="D3" s="246"/>
      <c r="E3" s="245"/>
      <c r="F3" s="245"/>
      <c r="G3" s="245"/>
      <c r="H3" s="245"/>
      <c r="I3" s="245"/>
      <c r="J3" s="245"/>
      <c r="K3" s="245"/>
      <c r="L3" s="245"/>
      <c r="M3" s="245"/>
      <c r="N3" s="245"/>
      <c r="O3" s="245"/>
      <c r="P3" s="245"/>
      <c r="Q3" s="245"/>
      <c r="R3" s="245"/>
    </row>
    <row r="4" spans="1:18" ht="21">
      <c r="A4" s="247" t="s">
        <v>667</v>
      </c>
      <c r="B4" s="324" t="s">
        <v>668</v>
      </c>
      <c r="C4" s="324"/>
      <c r="D4" s="324"/>
      <c r="E4" s="245"/>
      <c r="F4" s="245"/>
      <c r="G4" s="245"/>
      <c r="H4" s="245"/>
      <c r="I4" s="245"/>
      <c r="J4" s="245"/>
      <c r="K4" s="245"/>
      <c r="L4" s="245"/>
      <c r="M4" s="245"/>
      <c r="N4" s="245"/>
      <c r="O4" s="245"/>
      <c r="P4" s="245"/>
      <c r="Q4" s="245"/>
      <c r="R4" s="245"/>
    </row>
    <row r="5" spans="1:18" ht="21">
      <c r="B5" s="246"/>
      <c r="C5" s="246"/>
      <c r="D5" s="248"/>
      <c r="E5" s="248"/>
      <c r="F5" s="248"/>
      <c r="G5" s="248"/>
      <c r="H5" s="248"/>
      <c r="I5" s="248"/>
      <c r="J5" s="248"/>
      <c r="K5" s="248"/>
      <c r="L5" s="248"/>
      <c r="M5" s="248"/>
      <c r="N5" s="248"/>
      <c r="O5" s="248"/>
      <c r="P5" s="248"/>
      <c r="Q5" s="248"/>
      <c r="R5" s="248"/>
    </row>
    <row r="6" spans="1:18" ht="21">
      <c r="A6" s="247" t="s">
        <v>669</v>
      </c>
      <c r="B6" s="324" t="s">
        <v>668</v>
      </c>
      <c r="C6" s="324"/>
      <c r="D6" s="324"/>
      <c r="E6" s="245"/>
      <c r="F6" s="245"/>
      <c r="G6" s="245"/>
      <c r="H6" s="245"/>
      <c r="I6" s="245"/>
      <c r="J6" s="245"/>
      <c r="K6" s="245"/>
      <c r="L6" s="245"/>
      <c r="M6" s="245"/>
      <c r="N6" s="245"/>
      <c r="O6" s="245"/>
      <c r="P6" s="245"/>
      <c r="Q6" s="245"/>
      <c r="R6" s="245"/>
    </row>
    <row r="7" spans="1:18" ht="21">
      <c r="B7" s="246"/>
      <c r="C7" s="246"/>
      <c r="D7" s="248"/>
      <c r="E7" s="248"/>
      <c r="F7" s="248"/>
      <c r="G7" s="248"/>
      <c r="H7" s="248"/>
      <c r="I7" s="248"/>
      <c r="J7" s="248"/>
      <c r="K7" s="248"/>
      <c r="L7" s="248"/>
      <c r="M7" s="248"/>
      <c r="N7" s="248"/>
      <c r="O7" s="248"/>
      <c r="P7" s="248"/>
      <c r="Q7" s="248"/>
      <c r="R7" s="248"/>
    </row>
    <row r="8" spans="1:18" ht="37.5" customHeight="1">
      <c r="A8" s="249" t="s">
        <v>670</v>
      </c>
      <c r="B8" s="324" t="s">
        <v>671</v>
      </c>
      <c r="C8" s="324"/>
      <c r="D8" s="324"/>
      <c r="E8" s="245"/>
      <c r="F8" s="245"/>
      <c r="G8" s="245"/>
      <c r="H8" s="245"/>
      <c r="I8" s="245"/>
      <c r="J8" s="245"/>
      <c r="K8" s="245"/>
      <c r="L8" s="245"/>
      <c r="M8" s="245"/>
      <c r="N8" s="245"/>
      <c r="O8" s="245"/>
      <c r="P8" s="245"/>
      <c r="Q8" s="245"/>
      <c r="R8" s="245"/>
    </row>
    <row r="10" spans="1:18" ht="34.5" customHeight="1">
      <c r="A10" s="249" t="s">
        <v>672</v>
      </c>
      <c r="B10" s="324"/>
      <c r="C10" s="324"/>
      <c r="D10" s="324"/>
    </row>
    <row r="12" spans="1:18" ht="21">
      <c r="A12" s="325"/>
      <c r="B12" s="325"/>
      <c r="C12" s="325"/>
      <c r="D12" s="325"/>
      <c r="E12" s="325"/>
      <c r="F12" s="325"/>
      <c r="G12" s="325"/>
      <c r="H12" s="325"/>
      <c r="I12" s="325"/>
      <c r="J12" s="325"/>
      <c r="K12" s="325"/>
      <c r="L12" s="325"/>
      <c r="M12" s="325"/>
      <c r="N12" s="325"/>
      <c r="O12" s="325"/>
      <c r="P12" s="325"/>
      <c r="Q12" s="325"/>
      <c r="R12" s="325"/>
    </row>
    <row r="14" spans="1:18" ht="21">
      <c r="A14" s="250" t="s">
        <v>263</v>
      </c>
      <c r="B14" s="251" t="s">
        <v>385</v>
      </c>
      <c r="C14" s="251" t="s">
        <v>309</v>
      </c>
      <c r="D14" s="251" t="s">
        <v>300</v>
      </c>
      <c r="E14" s="252" t="s">
        <v>291</v>
      </c>
    </row>
    <row r="15" spans="1:18" ht="21">
      <c r="A15" s="253">
        <f>D28</f>
        <v>1138</v>
      </c>
      <c r="B15" s="253">
        <f>D34</f>
        <v>24</v>
      </c>
      <c r="C15" s="253">
        <f>D32</f>
        <v>136</v>
      </c>
      <c r="D15" s="253">
        <f>D30</f>
        <v>178</v>
      </c>
      <c r="E15" s="253">
        <f>SUMIF(TypologiePrincipale,"Tremplin",TotalMaquette)</f>
        <v>24</v>
      </c>
    </row>
    <row r="18" spans="1:18" ht="21" customHeight="1">
      <c r="A18" s="326" t="s">
        <v>673</v>
      </c>
      <c r="B18" s="326"/>
      <c r="C18" s="326"/>
      <c r="D18" s="326"/>
      <c r="E18" s="254"/>
      <c r="F18" s="254"/>
      <c r="G18" s="254"/>
      <c r="H18" s="254"/>
      <c r="I18" s="254"/>
      <c r="J18" s="254"/>
      <c r="K18" s="254"/>
      <c r="L18" s="254"/>
      <c r="M18" s="254"/>
      <c r="N18" s="254"/>
      <c r="O18" s="254"/>
      <c r="P18" s="254"/>
      <c r="Q18" s="254"/>
      <c r="R18" s="254"/>
    </row>
    <row r="19" spans="1:18" ht="48" customHeight="1">
      <c r="D19" s="327" t="s">
        <v>674</v>
      </c>
      <c r="E19" s="327"/>
    </row>
    <row r="20" spans="1:18" ht="37.5">
      <c r="A20" s="255" t="s">
        <v>675</v>
      </c>
      <c r="B20" s="255" t="s">
        <v>676</v>
      </c>
      <c r="C20" s="255" t="s">
        <v>677</v>
      </c>
      <c r="D20" s="256" t="s">
        <v>678</v>
      </c>
      <c r="E20" s="256" t="s">
        <v>679</v>
      </c>
    </row>
    <row r="21" spans="1:18" ht="31.5">
      <c r="A21" s="257" t="s">
        <v>680</v>
      </c>
      <c r="B21" s="258" t="s">
        <v>681</v>
      </c>
      <c r="C21" s="257" t="s">
        <v>682</v>
      </c>
      <c r="D21" s="257" t="s">
        <v>683</v>
      </c>
      <c r="E21" s="259" t="s">
        <v>262</v>
      </c>
    </row>
    <row r="22" spans="1:18" ht="63">
      <c r="A22" s="257" t="s">
        <v>684</v>
      </c>
      <c r="B22" s="257" t="s">
        <v>685</v>
      </c>
      <c r="C22" s="257" t="s">
        <v>686</v>
      </c>
      <c r="D22" s="260" t="str">
        <f>IF(ISBLANK(B8),"Non","Oui")</f>
        <v>Oui</v>
      </c>
      <c r="E22" s="259" t="s">
        <v>552</v>
      </c>
    </row>
    <row r="23" spans="1:18" ht="47.25">
      <c r="A23" s="257" t="s">
        <v>687</v>
      </c>
      <c r="B23" s="257" t="s">
        <v>688</v>
      </c>
      <c r="C23" s="257" t="s">
        <v>689</v>
      </c>
      <c r="D23" s="261" t="str">
        <f>IF(ISBLANK('4-Réorientation'!A2),"Non","Oui")</f>
        <v>Oui</v>
      </c>
      <c r="E23" s="259" t="s">
        <v>262</v>
      </c>
    </row>
    <row r="24" spans="1:18" ht="141.75" hidden="1">
      <c r="A24" s="257" t="s">
        <v>690</v>
      </c>
      <c r="B24" s="257" t="s">
        <v>691</v>
      </c>
      <c r="C24" s="257" t="s">
        <v>692</v>
      </c>
      <c r="D24" s="262"/>
      <c r="E24" s="259" t="s">
        <v>552</v>
      </c>
    </row>
    <row r="25" spans="1:18" ht="94.5">
      <c r="A25" s="257" t="s">
        <v>693</v>
      </c>
      <c r="B25" s="257" t="s">
        <v>694</v>
      </c>
      <c r="C25" s="263" t="s">
        <v>695</v>
      </c>
      <c r="D25" s="261">
        <f>'3-Maquette parcours'!M1-SUMIF(TypologiePrincipale,"Tremplin",TotalMaquette)</f>
        <v>1591</v>
      </c>
      <c r="E25" s="259" t="s">
        <v>552</v>
      </c>
    </row>
    <row r="26" spans="1:18" ht="78.75">
      <c r="A26" s="257" t="s">
        <v>696</v>
      </c>
      <c r="B26" s="257" t="s">
        <v>697</v>
      </c>
      <c r="C26" s="258" t="s">
        <v>698</v>
      </c>
      <c r="D26" s="261">
        <f>'3-Maquette parcours'!M1</f>
        <v>1615</v>
      </c>
      <c r="E26" s="259" t="s">
        <v>552</v>
      </c>
      <c r="F26" s="264"/>
      <c r="G26" s="264"/>
    </row>
    <row r="27" spans="1:18" ht="110.25">
      <c r="A27" s="257" t="s">
        <v>699</v>
      </c>
      <c r="B27" s="257" t="s">
        <v>700</v>
      </c>
      <c r="C27" s="258" t="s">
        <v>701</v>
      </c>
      <c r="D27" s="265">
        <f>SUMIF(CommunL1L2,"Oui",TotalMaquette)/1000*100</f>
        <v>109.3</v>
      </c>
      <c r="E27" s="259" t="s">
        <v>262</v>
      </c>
    </row>
    <row r="28" spans="1:18" ht="31.5">
      <c r="A28" s="257" t="s">
        <v>702</v>
      </c>
      <c r="B28" s="257" t="s">
        <v>703</v>
      </c>
      <c r="C28" s="257" t="s">
        <v>704</v>
      </c>
      <c r="D28" s="260">
        <f>SUMIF(TypologiePrincipale,"Socle",TotalMaquette)</f>
        <v>1138</v>
      </c>
      <c r="E28" s="259" t="s">
        <v>262</v>
      </c>
      <c r="F28" s="264"/>
      <c r="G28" s="264"/>
    </row>
    <row r="29" spans="1:18" ht="63.75" customHeight="1">
      <c r="A29" s="257" t="s">
        <v>705</v>
      </c>
      <c r="B29" s="257" t="s">
        <v>706</v>
      </c>
      <c r="C29" s="257" t="s">
        <v>707</v>
      </c>
      <c r="D29" s="265">
        <f>D28/D25*100</f>
        <v>71.527341294783156</v>
      </c>
      <c r="E29" s="259" t="s">
        <v>262</v>
      </c>
      <c r="F29" s="264"/>
      <c r="G29" s="264"/>
    </row>
    <row r="30" spans="1:18" ht="31.5">
      <c r="A30" s="257" t="s">
        <v>708</v>
      </c>
      <c r="B30" s="257" t="s">
        <v>709</v>
      </c>
      <c r="C30" s="257" t="s">
        <v>710</v>
      </c>
      <c r="D30" s="260">
        <f>SUMIF(TypologiePrincipale,"Transversal",TotalMaquette)</f>
        <v>178</v>
      </c>
      <c r="E30" s="259" t="s">
        <v>262</v>
      </c>
      <c r="F30" s="264"/>
      <c r="G30" s="264"/>
    </row>
    <row r="31" spans="1:18" ht="78.75">
      <c r="A31" s="257" t="s">
        <v>711</v>
      </c>
      <c r="B31" s="257" t="s">
        <v>712</v>
      </c>
      <c r="C31" s="257" t="s">
        <v>713</v>
      </c>
      <c r="D31" s="266">
        <f>D30/D25*100</f>
        <v>11.187932118164676</v>
      </c>
      <c r="E31" s="259" t="s">
        <v>262</v>
      </c>
      <c r="F31" s="264"/>
      <c r="G31" s="264"/>
    </row>
    <row r="32" spans="1:18" ht="189">
      <c r="A32" s="257" t="s">
        <v>714</v>
      </c>
      <c r="B32" s="257" t="s">
        <v>715</v>
      </c>
      <c r="C32" s="258" t="s">
        <v>716</v>
      </c>
      <c r="D32" s="261">
        <f>SUMIF(TypologiePrincipale,"International",TotalMaquette)</f>
        <v>136</v>
      </c>
      <c r="E32" s="259" t="s">
        <v>262</v>
      </c>
      <c r="F32" s="264"/>
      <c r="G32" s="264"/>
    </row>
    <row r="33" spans="1:8" ht="94.5">
      <c r="A33" s="257" t="s">
        <v>717</v>
      </c>
      <c r="B33" s="257" t="s">
        <v>718</v>
      </c>
      <c r="C33" s="257" t="s">
        <v>719</v>
      </c>
      <c r="D33" s="266">
        <f>D32/D25*100</f>
        <v>8.5480829666876179</v>
      </c>
      <c r="E33" s="259" t="s">
        <v>262</v>
      </c>
      <c r="F33" s="264"/>
      <c r="G33" s="264"/>
    </row>
    <row r="34" spans="1:8" ht="94.5">
      <c r="A34" s="257" t="s">
        <v>720</v>
      </c>
      <c r="B34" s="257" t="s">
        <v>721</v>
      </c>
      <c r="C34" s="267" t="s">
        <v>722</v>
      </c>
      <c r="D34" s="261">
        <f>SUMIF(TypologiePrincipale,"Ouvert",TotalMaquette)</f>
        <v>24</v>
      </c>
      <c r="E34" s="259" t="s">
        <v>262</v>
      </c>
      <c r="F34" s="264"/>
      <c r="G34" s="264"/>
    </row>
    <row r="35" spans="1:8" ht="78.75">
      <c r="A35" s="257" t="s">
        <v>723</v>
      </c>
      <c r="B35" s="257" t="s">
        <v>724</v>
      </c>
      <c r="C35" s="257" t="s">
        <v>725</v>
      </c>
      <c r="D35" s="266">
        <f>D34/D25*100</f>
        <v>1.508485229415462</v>
      </c>
      <c r="E35" s="259" t="s">
        <v>262</v>
      </c>
      <c r="F35" s="264"/>
      <c r="G35" s="264"/>
    </row>
    <row r="36" spans="1:8" ht="94.5">
      <c r="A36" s="257" t="s">
        <v>726</v>
      </c>
      <c r="B36" s="257" t="s">
        <v>727</v>
      </c>
      <c r="C36" s="258" t="s">
        <v>728</v>
      </c>
      <c r="D36" s="261">
        <f>'3-Maquette parcours'!P1</f>
        <v>0</v>
      </c>
      <c r="E36" s="259" t="s">
        <v>262</v>
      </c>
    </row>
    <row r="37" spans="1:8" ht="126">
      <c r="A37" s="257" t="s">
        <v>729</v>
      </c>
      <c r="B37" s="257" t="s">
        <v>730</v>
      </c>
      <c r="C37" s="257" t="s">
        <v>731</v>
      </c>
      <c r="D37" s="261">
        <f>'3-Maquette parcours'!P1</f>
        <v>0</v>
      </c>
      <c r="E37" s="259" t="s">
        <v>683</v>
      </c>
    </row>
    <row r="38" spans="1:8" ht="80.25" customHeight="1">
      <c r="A38" s="257" t="s">
        <v>732</v>
      </c>
      <c r="B38" s="257" t="s">
        <v>733</v>
      </c>
      <c r="C38" s="258" t="s">
        <v>734</v>
      </c>
      <c r="D38" s="261">
        <f>'3-Maquette parcours'!Q1</f>
        <v>10</v>
      </c>
      <c r="E38" s="259" t="s">
        <v>262</v>
      </c>
    </row>
    <row r="39" spans="1:8" ht="78.75">
      <c r="A39" s="257" t="s">
        <v>735</v>
      </c>
      <c r="B39" s="257" t="s">
        <v>736</v>
      </c>
      <c r="C39" s="257" t="s">
        <v>737</v>
      </c>
      <c r="D39" s="261">
        <f>'3-Maquette parcours'!N1+'3-Maquette parcours'!AS1+'3-Maquette parcours'!AT1</f>
        <v>303</v>
      </c>
      <c r="E39" s="259" t="s">
        <v>262</v>
      </c>
    </row>
    <row r="40" spans="1:8" ht="31.5">
      <c r="A40" s="257" t="s">
        <v>738</v>
      </c>
      <c r="B40" s="257" t="s">
        <v>739</v>
      </c>
      <c r="C40" s="257" t="s">
        <v>740</v>
      </c>
      <c r="D40" s="260">
        <f>'3-Maquette parcours'!K1+'3-Maquette parcours'!N1</f>
        <v>126</v>
      </c>
      <c r="E40" s="259" t="s">
        <v>262</v>
      </c>
    </row>
    <row r="41" spans="1:8" ht="63">
      <c r="A41" s="257" t="s">
        <v>741</v>
      </c>
      <c r="B41" s="257" t="s">
        <v>742</v>
      </c>
      <c r="C41" s="257" t="s">
        <v>743</v>
      </c>
      <c r="D41" s="261">
        <f>'3-Maquette parcours'!J1</f>
        <v>191</v>
      </c>
      <c r="E41" s="259" t="s">
        <v>262</v>
      </c>
    </row>
    <row r="42" spans="1:8" ht="31.5">
      <c r="A42" s="259" t="s">
        <v>744</v>
      </c>
      <c r="B42" s="257" t="s">
        <v>745</v>
      </c>
      <c r="C42" s="257" t="s">
        <v>746</v>
      </c>
      <c r="D42" s="257" t="s">
        <v>683</v>
      </c>
      <c r="E42" s="259" t="s">
        <v>683</v>
      </c>
    </row>
    <row r="43" spans="1:8" ht="16.5" customHeight="1">
      <c r="A43" s="328" t="s">
        <v>747</v>
      </c>
      <c r="B43" s="329" t="s">
        <v>748</v>
      </c>
      <c r="C43" s="268" t="str">
        <f>'3-Maquette parcours'!AB4</f>
        <v>Expression</v>
      </c>
      <c r="D43" s="260" t="str">
        <f>IF('3-Maquette parcours'!AB1&gt;0,"Présent","Absent")</f>
        <v>Présent</v>
      </c>
      <c r="E43" s="259" t="s">
        <v>262</v>
      </c>
      <c r="F43" s="330" t="s">
        <v>749</v>
      </c>
      <c r="G43" s="330"/>
      <c r="H43" s="330"/>
    </row>
    <row r="44" spans="1:8" ht="15.75">
      <c r="A44" s="328"/>
      <c r="B44" s="329"/>
      <c r="C44" s="268" t="str">
        <f>'3-Maquette parcours'!AC4</f>
        <v>TEDS</v>
      </c>
      <c r="D44" s="260">
        <f>SUMIF(NombreTEDS,"x",TotalECUE)</f>
        <v>56</v>
      </c>
      <c r="E44" s="259" t="s">
        <v>262</v>
      </c>
      <c r="F44" s="330"/>
      <c r="G44" s="330"/>
      <c r="H44" s="330"/>
    </row>
    <row r="45" spans="1:8" ht="15.75">
      <c r="A45" s="328"/>
      <c r="B45" s="329"/>
      <c r="C45" s="268" t="str">
        <f>'3-Maquette parcours'!AD4</f>
        <v>MTU</v>
      </c>
      <c r="D45" s="260">
        <f>SUMIF(NombreMTU,"x",TotalECUE)</f>
        <v>48</v>
      </c>
      <c r="E45" s="259" t="s">
        <v>262</v>
      </c>
      <c r="F45" s="330"/>
      <c r="G45" s="330"/>
      <c r="H45" s="330"/>
    </row>
    <row r="46" spans="1:8" ht="15.75">
      <c r="A46" s="328"/>
      <c r="B46" s="329"/>
      <c r="C46" s="268" t="str">
        <f>'3-Maquette parcours'!AG4</f>
        <v>Numérique (PIX)</v>
      </c>
      <c r="D46" s="260" t="str">
        <f>IF('3-Maquette parcours'!AG1&gt;0,"Présent","Absent")</f>
        <v>Présent</v>
      </c>
      <c r="E46" s="259" t="s">
        <v>262</v>
      </c>
      <c r="F46" s="330"/>
      <c r="G46" s="330"/>
      <c r="H46" s="330"/>
    </row>
    <row r="47" spans="1:8" ht="15.75">
      <c r="A47" s="328"/>
      <c r="B47" s="329"/>
      <c r="C47" s="268" t="str">
        <f>'3-Maquette parcours'!AE4</f>
        <v>Compétences informationnelles</v>
      </c>
      <c r="D47" s="260" t="str">
        <f>IF('3-Maquette parcours'!AE1&gt;0,"Présent","Absent")</f>
        <v>Présent</v>
      </c>
      <c r="E47" s="259" t="s">
        <v>552</v>
      </c>
      <c r="F47" s="330"/>
      <c r="G47" s="330"/>
      <c r="H47" s="330"/>
    </row>
    <row r="48" spans="1:8" ht="15.75">
      <c r="A48" s="328"/>
      <c r="B48" s="329"/>
      <c r="C48" s="268" t="str">
        <f>'3-Maquette parcours'!AF4</f>
        <v>VSSH</v>
      </c>
      <c r="D48" s="260" t="str">
        <f>IF('3-Maquette parcours'!AF1&gt;0,"Présent","Absent")</f>
        <v>Présent</v>
      </c>
      <c r="E48" s="259" t="s">
        <v>552</v>
      </c>
      <c r="F48" s="330"/>
      <c r="G48" s="330"/>
      <c r="H48" s="330"/>
    </row>
    <row r="49" spans="1:8" ht="33.75" customHeight="1">
      <c r="A49" s="331" t="s">
        <v>750</v>
      </c>
      <c r="B49" s="329"/>
      <c r="C49" s="269" t="str">
        <f>'3-Maquette parcours'!AG4</f>
        <v>Numérique (PIX)</v>
      </c>
      <c r="D49" s="260" t="str">
        <f>IF('3-Maquette parcours'!AG1&gt;0,"Présent","Absent")</f>
        <v>Présent</v>
      </c>
      <c r="E49" s="259" t="s">
        <v>262</v>
      </c>
      <c r="F49" s="330"/>
      <c r="G49" s="330"/>
      <c r="H49" s="330"/>
    </row>
    <row r="50" spans="1:8" ht="15.75">
      <c r="A50" s="331"/>
      <c r="B50" s="329"/>
      <c r="C50" s="269" t="str">
        <f>'3-Maquette parcours'!AH4</f>
        <v>Internationale</v>
      </c>
      <c r="D50" s="260" t="str">
        <f>IF('3-Maquette parcours'!AH1&gt;0,"Présent","Absent")</f>
        <v>Présent</v>
      </c>
      <c r="E50" s="259" t="s">
        <v>262</v>
      </c>
      <c r="F50" s="330"/>
      <c r="G50" s="330"/>
      <c r="H50" s="330"/>
    </row>
    <row r="51" spans="1:8" ht="15.75">
      <c r="A51" s="331"/>
      <c r="B51" s="329"/>
      <c r="C51" s="269" t="str">
        <f>'3-Maquette parcours'!AI4</f>
        <v>Professionnelle</v>
      </c>
      <c r="D51" s="260" t="str">
        <f>IF('3-Maquette parcours'!AI1&gt;0,"Présent","Absent")</f>
        <v>Présent</v>
      </c>
      <c r="E51" s="259" t="s">
        <v>262</v>
      </c>
      <c r="F51" s="330"/>
      <c r="G51" s="330"/>
      <c r="H51" s="330"/>
    </row>
    <row r="52" spans="1:8" ht="16.5" customHeight="1">
      <c r="A52" s="332" t="s">
        <v>751</v>
      </c>
      <c r="B52" s="329"/>
      <c r="C52" s="270" t="str">
        <f>'3-Maquette parcours'!AJ4</f>
        <v>Initiation recherche</v>
      </c>
      <c r="D52" s="260" t="str">
        <f>IF('3-Maquette parcours'!AJ1&gt;0,"Présent","Absent")</f>
        <v>Absent</v>
      </c>
      <c r="E52" s="259" t="s">
        <v>683</v>
      </c>
      <c r="F52" s="330"/>
      <c r="G52" s="330"/>
      <c r="H52" s="330"/>
    </row>
    <row r="53" spans="1:8" ht="16.5" customHeight="1">
      <c r="A53" s="332"/>
      <c r="B53" s="329"/>
      <c r="C53" s="270" t="str">
        <f>'3-Maquette parcours'!AK4</f>
        <v>Projet collaboratif</v>
      </c>
      <c r="D53" s="260" t="str">
        <f>IF('3-Maquette parcours'!AK1&gt;0,"Présent","Absent")</f>
        <v>Absent</v>
      </c>
      <c r="E53" s="259" t="s">
        <v>683</v>
      </c>
      <c r="F53" s="330"/>
      <c r="G53" s="330"/>
      <c r="H53" s="330"/>
    </row>
    <row r="54" spans="1:8" ht="30" customHeight="1">
      <c r="A54" s="257" t="s">
        <v>752</v>
      </c>
      <c r="B54" s="257" t="s">
        <v>753</v>
      </c>
      <c r="C54" s="257" t="s">
        <v>754</v>
      </c>
      <c r="D54" s="260" t="str">
        <f>IF(ISBLANK(B10),"Non","Oui")</f>
        <v>Non</v>
      </c>
      <c r="E54" s="259" t="s">
        <v>683</v>
      </c>
    </row>
    <row r="55" spans="1:8" ht="47.25">
      <c r="A55" s="257" t="s">
        <v>755</v>
      </c>
      <c r="B55" s="257" t="s">
        <v>756</v>
      </c>
      <c r="C55" s="257" t="s">
        <v>757</v>
      </c>
      <c r="D55" s="260" t="str">
        <f>'3-Maquette parcours'!W2</f>
        <v>Contrôle Continu Intégral</v>
      </c>
      <c r="E55" s="259" t="s">
        <v>552</v>
      </c>
    </row>
    <row r="56" spans="1:8" ht="45.75">
      <c r="A56" s="257" t="s">
        <v>758</v>
      </c>
      <c r="B56" s="257" t="s">
        <v>759</v>
      </c>
      <c r="C56" s="257" t="s">
        <v>760</v>
      </c>
      <c r="D56" s="261">
        <f>'3-Maquette parcours'!T1</f>
        <v>180</v>
      </c>
      <c r="E56" s="259" t="s">
        <v>552</v>
      </c>
    </row>
    <row r="57" spans="1:8" ht="47.25">
      <c r="A57" s="257" t="s">
        <v>761</v>
      </c>
      <c r="B57" s="257" t="s">
        <v>762</v>
      </c>
      <c r="C57" s="257" t="s">
        <v>763</v>
      </c>
      <c r="D57" s="257" t="s">
        <v>683</v>
      </c>
      <c r="E57" s="259" t="s">
        <v>262</v>
      </c>
    </row>
    <row r="58" spans="1:8" ht="63">
      <c r="A58" s="257" t="s">
        <v>764</v>
      </c>
      <c r="B58" s="257" t="s">
        <v>765</v>
      </c>
      <c r="C58" s="271" t="s">
        <v>766</v>
      </c>
      <c r="D58" s="257" t="s">
        <v>683</v>
      </c>
      <c r="E58" s="259" t="s">
        <v>552</v>
      </c>
    </row>
  </sheetData>
  <mergeCells count="14">
    <mergeCell ref="B10:D10"/>
    <mergeCell ref="A12:R12"/>
    <mergeCell ref="A18:D18"/>
    <mergeCell ref="D19:E19"/>
    <mergeCell ref="A43:A48"/>
    <mergeCell ref="B43:B53"/>
    <mergeCell ref="F43:H53"/>
    <mergeCell ref="A49:A51"/>
    <mergeCell ref="A52:A53"/>
    <mergeCell ref="A1:D1"/>
    <mergeCell ref="A2:D2"/>
    <mergeCell ref="B4:D4"/>
    <mergeCell ref="B6:D6"/>
    <mergeCell ref="B8:D8"/>
  </mergeCells>
  <conditionalFormatting sqref="D33 D45">
    <cfRule type="cellIs" dxfId="8" priority="2" operator="greaterThanOrEqual">
      <formula>6</formula>
    </cfRule>
  </conditionalFormatting>
  <conditionalFormatting sqref="D22 E21:E58 D54">
    <cfRule type="cellIs" dxfId="7" priority="3" operator="equal">
      <formula>"Oui"</formula>
    </cfRule>
  </conditionalFormatting>
  <conditionalFormatting sqref="D57:D58 D55">
    <cfRule type="cellIs" dxfId="6" priority="4" operator="equal">
      <formula>"Contrôle Continu Intégral"</formula>
    </cfRule>
  </conditionalFormatting>
  <conditionalFormatting sqref="D44">
    <cfRule type="cellIs" dxfId="5" priority="5" operator="greaterThanOrEqual">
      <formula>30</formula>
    </cfRule>
  </conditionalFormatting>
  <conditionalFormatting sqref="D28">
    <cfRule type="expression" dxfId="4" priority="6">
      <formula>$D$29&lt;=80</formula>
    </cfRule>
  </conditionalFormatting>
  <conditionalFormatting sqref="D43:D44 D46:D53">
    <cfRule type="cellIs" dxfId="3" priority="7" operator="equal">
      <formula>"Présent"</formula>
    </cfRule>
  </conditionalFormatting>
  <conditionalFormatting sqref="D40">
    <cfRule type="cellIs" dxfId="2" priority="8" operator="greaterThanOrEqual">
      <formula>150</formula>
    </cfRule>
  </conditionalFormatting>
  <conditionalFormatting sqref="D35 D31">
    <cfRule type="cellIs" dxfId="1" priority="9" operator="greaterThanOrEqual">
      <formula>3</formula>
    </cfRule>
  </conditionalFormatting>
  <conditionalFormatting sqref="D30">
    <cfRule type="expression" dxfId="0" priority="10">
      <formula>$D$31&gt;=3</formula>
    </cfRule>
  </conditionalFormatting>
  <dataValidations count="1">
    <dataValidation type="list" allowBlank="1" showInputMessage="1" showErrorMessage="1" prompt="Sélectionner &quot;Oui&quot; pour indiquer que cet indicateur est réalisé." sqref="D21:E21 E22:E43 D42 E44:E58" xr:uid="{00000000-0002-0000-0600-000000000000}">
      <formula1>"N/A,Oui,Non"</formula1>
      <formula2>0</formula2>
    </dataValidation>
  </dataValidations>
  <pageMargins left="0.7" right="0.7" top="0.75" bottom="0.75" header="0.511811023622047" footer="0.511811023622047"/>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1173</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23</vt:i4>
      </vt:variant>
    </vt:vector>
  </HeadingPairs>
  <TitlesOfParts>
    <vt:vector size="30" baseType="lpstr">
      <vt:lpstr>Feuil1</vt:lpstr>
      <vt:lpstr>1-FAQ &amp; Lexique</vt:lpstr>
      <vt:lpstr>4-Réorientation</vt:lpstr>
      <vt:lpstr>2- BC RNCP-BC Formation UHAb</vt:lpstr>
      <vt:lpstr>3-Maquette parcours</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TotalMaquette</vt:lpstr>
      <vt:lpstr>TotalProjet</vt:lpstr>
      <vt:lpstr>TotalProjetEns</vt:lpstr>
      <vt:lpstr>TotalStageEtudiant</vt:lpstr>
      <vt:lpstr>TotalTP</vt:lpstr>
      <vt:lpstr>TotalTutorat</vt:lpstr>
      <vt:lpstr>TypologiePrincipale</vt:lpstr>
    </vt:vector>
  </TitlesOfParts>
  <Company>Université de Lorraine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dc:description/>
  <cp:lastModifiedBy>Stephanie Maire</cp:lastModifiedBy>
  <cp:revision>185</cp:revision>
  <dcterms:created xsi:type="dcterms:W3CDTF">2019-12-17T08:59:19Z</dcterms:created>
  <dcterms:modified xsi:type="dcterms:W3CDTF">2026-06-30T08:16:36Z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